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he186875\Desktop\New folder (21)\"/>
    </mc:Choice>
  </mc:AlternateContent>
  <xr:revisionPtr revIDLastSave="0" documentId="13_ncr:1_{3F6E1B98-76E9-4C2B-B4C3-35FC2C73813A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structions" sheetId="2" r:id="rId1"/>
    <sheet name="Medical Equipment CashExp &amp; CFF" sheetId="4" r:id="rId2"/>
    <sheet name="Medical Imaging MIRP Cash Exp" sheetId="7" r:id="rId3"/>
    <sheet name=" Procurement Type" sheetId="3" r:id="rId4"/>
    <sheet name="Equipment Categories" sheetId="6" r:id="rId5"/>
  </sheets>
  <definedNames>
    <definedName name="_xlnm._FilterDatabase" localSheetId="1" hidden="1">'Medical Equipment CashExp &amp; CFF'!$G$1:$G$104</definedName>
    <definedName name="_xlnm.Print_Area" localSheetId="0">Instructions!$A$1:$O$41</definedName>
    <definedName name="_xlnm.Print_Area" localSheetId="1">'Medical Equipment CashExp &amp; CFF'!$A$1:$BI$104</definedName>
    <definedName name="_xlnm.Print_Titles" localSheetId="1">'Medical Equipment CashExp &amp; CFF'!$A:$G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13" i="7" l="1"/>
  <c r="P13" i="7" s="1"/>
  <c r="AF13" i="7"/>
  <c r="M13" i="7"/>
  <c r="AU13" i="7" l="1"/>
  <c r="O13" i="7"/>
  <c r="Q13" i="7" s="1"/>
  <c r="R13" i="7" s="1"/>
  <c r="AS23" i="7" l="1"/>
  <c r="P23" i="7" s="1"/>
  <c r="AF23" i="7"/>
  <c r="M23" i="7"/>
  <c r="AS24" i="7"/>
  <c r="P24" i="7" s="1"/>
  <c r="AF24" i="7"/>
  <c r="M24" i="7"/>
  <c r="AS12" i="7"/>
  <c r="P12" i="7" s="1"/>
  <c r="AF12" i="7"/>
  <c r="M12" i="7"/>
  <c r="AS14" i="7"/>
  <c r="P14" i="7" s="1"/>
  <c r="AF14" i="7"/>
  <c r="AU14" i="7" s="1"/>
  <c r="M14" i="7"/>
  <c r="AS19" i="7"/>
  <c r="P19" i="7" s="1"/>
  <c r="AF19" i="7"/>
  <c r="O19" i="7" s="1"/>
  <c r="M19" i="7"/>
  <c r="AS18" i="7"/>
  <c r="P18" i="7" s="1"/>
  <c r="AF18" i="7"/>
  <c r="M18" i="7"/>
  <c r="AS17" i="7"/>
  <c r="P17" i="7" s="1"/>
  <c r="AF17" i="7"/>
  <c r="M17" i="7"/>
  <c r="AU23" i="7" l="1"/>
  <c r="AU17" i="7"/>
  <c r="AU24" i="7"/>
  <c r="AU18" i="7"/>
  <c r="O23" i="7"/>
  <c r="Q23" i="7" s="1"/>
  <c r="R23" i="7" s="1"/>
  <c r="AU12" i="7"/>
  <c r="O24" i="7"/>
  <c r="Q24" i="7" s="1"/>
  <c r="R24" i="7" s="1"/>
  <c r="O12" i="7"/>
  <c r="Q12" i="7" s="1"/>
  <c r="R12" i="7" s="1"/>
  <c r="O14" i="7"/>
  <c r="Q14" i="7" s="1"/>
  <c r="R14" i="7" s="1"/>
  <c r="O18" i="7"/>
  <c r="Q18" i="7" s="1"/>
  <c r="R18" i="7" s="1"/>
  <c r="O17" i="7"/>
  <c r="Q17" i="7" s="1"/>
  <c r="R17" i="7" s="1"/>
  <c r="Q19" i="7"/>
  <c r="R19" i="7" s="1"/>
  <c r="AU19" i="7"/>
  <c r="BI76" i="4"/>
  <c r="BI77" i="4"/>
  <c r="BI78" i="4"/>
  <c r="BI79" i="4"/>
  <c r="BI80" i="4"/>
  <c r="BI75" i="4"/>
  <c r="P68" i="4"/>
  <c r="P76" i="4"/>
  <c r="BG41" i="4"/>
  <c r="AT41" i="4"/>
  <c r="BI41" i="4" s="1"/>
  <c r="AG41" i="4"/>
  <c r="T41" i="4"/>
  <c r="Q41" i="4"/>
  <c r="N41" i="4"/>
  <c r="BG40" i="4"/>
  <c r="AT40" i="4"/>
  <c r="BI40" i="4" s="1"/>
  <c r="AG40" i="4"/>
  <c r="T40" i="4"/>
  <c r="Q40" i="4"/>
  <c r="N40" i="4"/>
  <c r="BI39" i="4"/>
  <c r="BG39" i="4"/>
  <c r="AT39" i="4"/>
  <c r="AG39" i="4"/>
  <c r="T39" i="4"/>
  <c r="Q39" i="4"/>
  <c r="P39" i="4"/>
  <c r="R39" i="4" s="1"/>
  <c r="S39" i="4" s="1"/>
  <c r="N39" i="4"/>
  <c r="BG38" i="4"/>
  <c r="Q38" i="4" s="1"/>
  <c r="R38" i="4" s="1"/>
  <c r="AT38" i="4"/>
  <c r="AG38" i="4"/>
  <c r="T38" i="4"/>
  <c r="P38" i="4"/>
  <c r="N38" i="4"/>
  <c r="S38" i="4" s="1"/>
  <c r="BG52" i="4"/>
  <c r="AT52" i="4"/>
  <c r="BI52" i="4" s="1"/>
  <c r="AG52" i="4"/>
  <c r="T52" i="4"/>
  <c r="Q52" i="4"/>
  <c r="N52" i="4"/>
  <c r="BI51" i="4"/>
  <c r="BG51" i="4"/>
  <c r="AT51" i="4"/>
  <c r="AG51" i="4"/>
  <c r="T51" i="4"/>
  <c r="Q51" i="4"/>
  <c r="P51" i="4"/>
  <c r="R51" i="4" s="1"/>
  <c r="S51" i="4" s="1"/>
  <c r="N51" i="4"/>
  <c r="BG50" i="4"/>
  <c r="Q50" i="4" s="1"/>
  <c r="AT50" i="4"/>
  <c r="AG50" i="4"/>
  <c r="T50" i="4"/>
  <c r="P50" i="4"/>
  <c r="N50" i="4"/>
  <c r="BG49" i="4"/>
  <c r="Q49" i="4" s="1"/>
  <c r="AT49" i="4"/>
  <c r="BI49" i="4" s="1"/>
  <c r="AG49" i="4"/>
  <c r="T49" i="4"/>
  <c r="N49" i="4"/>
  <c r="BG48" i="4"/>
  <c r="AT48" i="4"/>
  <c r="BI48" i="4" s="1"/>
  <c r="AG48" i="4"/>
  <c r="T48" i="4"/>
  <c r="Q48" i="4"/>
  <c r="N48" i="4"/>
  <c r="BI47" i="4"/>
  <c r="BG47" i="4"/>
  <c r="AT47" i="4"/>
  <c r="AG47" i="4"/>
  <c r="T47" i="4"/>
  <c r="Q47" i="4"/>
  <c r="P47" i="4"/>
  <c r="R47" i="4" s="1"/>
  <c r="S47" i="4" s="1"/>
  <c r="N47" i="4"/>
  <c r="R25" i="4"/>
  <c r="BG24" i="4"/>
  <c r="Q24" i="4" s="1"/>
  <c r="AT24" i="4"/>
  <c r="AG24" i="4"/>
  <c r="T24" i="4"/>
  <c r="N24" i="4"/>
  <c r="BG23" i="4"/>
  <c r="Q23" i="4" s="1"/>
  <c r="AT23" i="4"/>
  <c r="AG23" i="4"/>
  <c r="T23" i="4"/>
  <c r="N23" i="4"/>
  <c r="BG22" i="4"/>
  <c r="Q22" i="4" s="1"/>
  <c r="AT22" i="4"/>
  <c r="AG22" i="4"/>
  <c r="T22" i="4"/>
  <c r="N22" i="4"/>
  <c r="BG21" i="4"/>
  <c r="Q21" i="4" s="1"/>
  <c r="AT21" i="4"/>
  <c r="AG21" i="4"/>
  <c r="T21" i="4"/>
  <c r="N21" i="4"/>
  <c r="BG20" i="4"/>
  <c r="Q20" i="4" s="1"/>
  <c r="AT20" i="4"/>
  <c r="AG20" i="4"/>
  <c r="T20" i="4"/>
  <c r="N20" i="4"/>
  <c r="BG19" i="4"/>
  <c r="Q19" i="4" s="1"/>
  <c r="AT19" i="4"/>
  <c r="AG19" i="4"/>
  <c r="T19" i="4"/>
  <c r="N19" i="4"/>
  <c r="BG18" i="4"/>
  <c r="AT18" i="4"/>
  <c r="AG18" i="4"/>
  <c r="T18" i="4"/>
  <c r="N18" i="4"/>
  <c r="BG17" i="4"/>
  <c r="Q17" i="4" s="1"/>
  <c r="AT17" i="4"/>
  <c r="AG17" i="4"/>
  <c r="T17" i="4"/>
  <c r="N17" i="4"/>
  <c r="BI17" i="4" s="1"/>
  <c r="BG16" i="4"/>
  <c r="Q16" i="4" s="1"/>
  <c r="AT16" i="4"/>
  <c r="AG16" i="4"/>
  <c r="T16" i="4"/>
  <c r="N16" i="4"/>
  <c r="BI16" i="4" s="1"/>
  <c r="BG15" i="4"/>
  <c r="Q15" i="4" s="1"/>
  <c r="AT15" i="4"/>
  <c r="AG15" i="4"/>
  <c r="T15" i="4"/>
  <c r="N15" i="4"/>
  <c r="BI15" i="4" s="1"/>
  <c r="BG14" i="4"/>
  <c r="Q14" i="4" s="1"/>
  <c r="AT14" i="4"/>
  <c r="AG14" i="4"/>
  <c r="T14" i="4"/>
  <c r="N14" i="4"/>
  <c r="BG13" i="4"/>
  <c r="Q13" i="4" s="1"/>
  <c r="AT13" i="4"/>
  <c r="AG13" i="4"/>
  <c r="T13" i="4"/>
  <c r="N13" i="4"/>
  <c r="BI13" i="4" s="1"/>
  <c r="BG12" i="4"/>
  <c r="Q12" i="4" s="1"/>
  <c r="AT12" i="4"/>
  <c r="AG12" i="4"/>
  <c r="T12" i="4"/>
  <c r="N12" i="4"/>
  <c r="BG11" i="4"/>
  <c r="Q11" i="4" s="1"/>
  <c r="AT11" i="4"/>
  <c r="AG11" i="4"/>
  <c r="T11" i="4"/>
  <c r="N11" i="4"/>
  <c r="S41" i="4" l="1"/>
  <c r="R50" i="4"/>
  <c r="BI38" i="4"/>
  <c r="P40" i="4"/>
  <c r="R40" i="4" s="1"/>
  <c r="S40" i="4" s="1"/>
  <c r="P41" i="4"/>
  <c r="R41" i="4" s="1"/>
  <c r="S50" i="4"/>
  <c r="P49" i="4"/>
  <c r="R49" i="4" s="1"/>
  <c r="S49" i="4" s="1"/>
  <c r="BI50" i="4"/>
  <c r="P48" i="4"/>
  <c r="R48" i="4" s="1"/>
  <c r="S48" i="4" s="1"/>
  <c r="P52" i="4"/>
  <c r="R52" i="4" s="1"/>
  <c r="S52" i="4" s="1"/>
  <c r="Q18" i="4"/>
  <c r="T89" i="4"/>
  <c r="T91" i="4" s="1"/>
  <c r="S89" i="4"/>
  <c r="S91" i="4" s="1"/>
  <c r="Q91" i="4"/>
  <c r="P91" i="4"/>
  <c r="BH91" i="4"/>
  <c r="N91" i="4"/>
  <c r="O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I91" i="4"/>
  <c r="BJ91" i="4"/>
  <c r="M91" i="4"/>
  <c r="R91" i="4" l="1"/>
  <c r="L29" i="7" l="1"/>
  <c r="T54" i="4" l="1"/>
  <c r="T81" i="4" l="1"/>
  <c r="AT26" i="4" l="1"/>
  <c r="BG58" i="4"/>
  <c r="BG25" i="4"/>
  <c r="T43" i="4" l="1"/>
  <c r="T44" i="4"/>
  <c r="T45" i="4"/>
  <c r="T46" i="4"/>
  <c r="T53" i="4"/>
  <c r="N54" i="4"/>
  <c r="N53" i="4"/>
  <c r="N46" i="4"/>
  <c r="N45" i="4"/>
  <c r="N44" i="4"/>
  <c r="N43" i="4"/>
  <c r="BG43" i="4"/>
  <c r="BG44" i="4"/>
  <c r="BG45" i="4"/>
  <c r="BG46" i="4"/>
  <c r="BG53" i="4"/>
  <c r="Q53" i="4" s="1"/>
  <c r="BG54" i="4"/>
  <c r="Q54" i="4" s="1"/>
  <c r="BG55" i="4"/>
  <c r="AT43" i="4"/>
  <c r="AT44" i="4"/>
  <c r="AT45" i="4"/>
  <c r="AT46" i="4"/>
  <c r="AT53" i="4"/>
  <c r="AT54" i="4"/>
  <c r="AT55" i="4"/>
  <c r="AG43" i="4"/>
  <c r="AG44" i="4"/>
  <c r="AG45" i="4"/>
  <c r="AG46" i="4"/>
  <c r="AG53" i="4"/>
  <c r="AG54" i="4"/>
  <c r="N79" i="4"/>
  <c r="N80" i="4"/>
  <c r="N81" i="4"/>
  <c r="BG77" i="4"/>
  <c r="BG78" i="4"/>
  <c r="Q78" i="4" s="1"/>
  <c r="BG79" i="4"/>
  <c r="Q79" i="4" s="1"/>
  <c r="BG80" i="4"/>
  <c r="Q80" i="4" s="1"/>
  <c r="BG81" i="4"/>
  <c r="Q81" i="4" s="1"/>
  <c r="BG82" i="4"/>
  <c r="BG83" i="4"/>
  <c r="AT77" i="4"/>
  <c r="AT78" i="4"/>
  <c r="AT79" i="4"/>
  <c r="AT80" i="4"/>
  <c r="AT81" i="4"/>
  <c r="AT82" i="4"/>
  <c r="AT83" i="4"/>
  <c r="N77" i="4"/>
  <c r="N78" i="4"/>
  <c r="AG77" i="4"/>
  <c r="AG78" i="4"/>
  <c r="AG79" i="4"/>
  <c r="AG80" i="4"/>
  <c r="AG81" i="4"/>
  <c r="AG82" i="4"/>
  <c r="AG83" i="4"/>
  <c r="AG84" i="4"/>
  <c r="AG85" i="4"/>
  <c r="AG86" i="4"/>
  <c r="T77" i="4"/>
  <c r="T78" i="4"/>
  <c r="T79" i="4"/>
  <c r="T80" i="4"/>
  <c r="Q46" i="4" l="1"/>
  <c r="Q45" i="4"/>
  <c r="Q44" i="4"/>
  <c r="Q43" i="4"/>
  <c r="Q77" i="4"/>
  <c r="AS22" i="7" l="1"/>
  <c r="P22" i="7" s="1"/>
  <c r="AF22" i="7" l="1"/>
  <c r="O22" i="7" l="1"/>
  <c r="Q22" i="7" s="1"/>
  <c r="AU22" i="7"/>
  <c r="AS20" i="7"/>
  <c r="AF20" i="7"/>
  <c r="M22" i="7" l="1"/>
  <c r="R22" i="7" s="1"/>
  <c r="M25" i="7"/>
  <c r="U8" i="7" l="1"/>
  <c r="V8" i="7" s="1"/>
  <c r="W8" i="7" s="1"/>
  <c r="X8" i="7" s="1"/>
  <c r="Y8" i="7" s="1"/>
  <c r="Z8" i="7" s="1"/>
  <c r="AA8" i="7" s="1"/>
  <c r="AB8" i="7" s="1"/>
  <c r="AT29" i="7"/>
  <c r="AT30" i="7" s="1"/>
  <c r="AQ29" i="7"/>
  <c r="AP29" i="7"/>
  <c r="AO29" i="7"/>
  <c r="AN29" i="7"/>
  <c r="AM29" i="7"/>
  <c r="AL29" i="7"/>
  <c r="AK29" i="7"/>
  <c r="AJ29" i="7"/>
  <c r="AI29" i="7"/>
  <c r="AH29" i="7"/>
  <c r="AG29" i="7"/>
  <c r="AG30" i="7" s="1"/>
  <c r="AD29" i="7"/>
  <c r="AA29" i="7"/>
  <c r="Z29" i="7"/>
  <c r="X29" i="7"/>
  <c r="W29" i="7"/>
  <c r="V29" i="7"/>
  <c r="U29" i="7"/>
  <c r="T29" i="7"/>
  <c r="T30" i="7" s="1"/>
  <c r="N29" i="7"/>
  <c r="AR29" i="7"/>
  <c r="AF27" i="7"/>
  <c r="AS25" i="7"/>
  <c r="P25" i="7" s="1"/>
  <c r="AF25" i="7"/>
  <c r="O25" i="7" s="1"/>
  <c r="AS15" i="7"/>
  <c r="AF15" i="7"/>
  <c r="O15" i="7" s="1"/>
  <c r="M15" i="7"/>
  <c r="AS11" i="7"/>
  <c r="P11" i="7" s="1"/>
  <c r="AF11" i="7"/>
  <c r="M11" i="7"/>
  <c r="AC29" i="7"/>
  <c r="K29" i="7"/>
  <c r="AC8" i="7" l="1"/>
  <c r="AD8" i="7" s="1"/>
  <c r="AE8" i="7" s="1"/>
  <c r="AB7" i="7"/>
  <c r="Q25" i="7"/>
  <c r="R25" i="7" s="1"/>
  <c r="AU25" i="7"/>
  <c r="AU11" i="7"/>
  <c r="AE29" i="7"/>
  <c r="AH30" i="7"/>
  <c r="AI30" i="7" s="1"/>
  <c r="AJ30" i="7" s="1"/>
  <c r="AK30" i="7" s="1"/>
  <c r="AL30" i="7" s="1"/>
  <c r="AM30" i="7" s="1"/>
  <c r="AN30" i="7" s="1"/>
  <c r="AO30" i="7" s="1"/>
  <c r="AP30" i="7" s="1"/>
  <c r="AQ30" i="7" s="1"/>
  <c r="AR30" i="7" s="1"/>
  <c r="O11" i="7"/>
  <c r="Q11" i="7" s="1"/>
  <c r="R11" i="7" s="1"/>
  <c r="AU15" i="7"/>
  <c r="AB29" i="7"/>
  <c r="AS27" i="7"/>
  <c r="P27" i="7" s="1"/>
  <c r="O27" i="7"/>
  <c r="X7" i="7"/>
  <c r="U30" i="7"/>
  <c r="V30" i="7" s="1"/>
  <c r="W30" i="7" s="1"/>
  <c r="X30" i="7" s="1"/>
  <c r="AF29" i="7"/>
  <c r="Y29" i="7"/>
  <c r="P15" i="7"/>
  <c r="Q15" i="7" s="1"/>
  <c r="R15" i="7" s="1"/>
  <c r="AS29" i="7" l="1"/>
  <c r="P29" i="7"/>
  <c r="M29" i="7"/>
  <c r="AU27" i="7"/>
  <c r="Q27" i="7"/>
  <c r="R27" i="7" s="1"/>
  <c r="Y30" i="7"/>
  <c r="Z30" i="7" s="1"/>
  <c r="AA30" i="7" s="1"/>
  <c r="AB30" i="7" s="1"/>
  <c r="AC30" i="7" s="1"/>
  <c r="AD30" i="7" s="1"/>
  <c r="AE30" i="7" s="1"/>
  <c r="AU30" i="7" s="1"/>
  <c r="Y7" i="7"/>
  <c r="AU29" i="7" l="1"/>
  <c r="O29" i="7"/>
  <c r="AA7" i="7"/>
  <c r="Q29" i="7"/>
  <c r="R29" i="7"/>
  <c r="AC7" i="7" l="1"/>
  <c r="AD7" i="7" l="1"/>
  <c r="AG8" i="7" l="1"/>
  <c r="AH8" i="7" s="1"/>
  <c r="AE7" i="7"/>
  <c r="S23" i="7" s="1"/>
  <c r="S17" i="7" l="1"/>
  <c r="S14" i="7"/>
  <c r="S13" i="7"/>
  <c r="S12" i="7"/>
  <c r="S24" i="7"/>
  <c r="S19" i="7"/>
  <c r="S18" i="7"/>
  <c r="S11" i="7"/>
  <c r="S20" i="7"/>
  <c r="S15" i="7"/>
  <c r="S22" i="7"/>
  <c r="S27" i="7"/>
  <c r="AI8" i="7"/>
  <c r="AH7" i="7"/>
  <c r="S25" i="7"/>
  <c r="AJ8" i="7" l="1"/>
  <c r="AI7" i="7"/>
  <c r="S29" i="7"/>
  <c r="AK8" i="7" l="1"/>
  <c r="AJ7" i="7"/>
  <c r="AL8" i="7" l="1"/>
  <c r="AK7" i="7"/>
  <c r="AL7" i="7" l="1"/>
  <c r="AM8" i="7"/>
  <c r="AN8" i="7" l="1"/>
  <c r="AM7" i="7"/>
  <c r="AN7" i="7" l="1"/>
  <c r="AO8" i="7"/>
  <c r="AO7" i="7" l="1"/>
  <c r="AP8" i="7"/>
  <c r="AP7" i="7" l="1"/>
  <c r="AQ8" i="7"/>
  <c r="AQ7" i="7" l="1"/>
  <c r="AR8" i="7"/>
  <c r="AR7" i="7" s="1"/>
  <c r="BG32" i="4" l="1"/>
  <c r="Q32" i="4" s="1"/>
  <c r="BG33" i="4"/>
  <c r="BG34" i="4"/>
  <c r="Q34" i="4" s="1"/>
  <c r="BG35" i="4"/>
  <c r="Q35" i="4" s="1"/>
  <c r="BG36" i="4"/>
  <c r="Q36" i="4" s="1"/>
  <c r="BG37" i="4"/>
  <c r="Q37" i="4" s="1"/>
  <c r="BG42" i="4"/>
  <c r="Q42" i="4" s="1"/>
  <c r="AT32" i="4"/>
  <c r="AT33" i="4"/>
  <c r="AT34" i="4"/>
  <c r="AT35" i="4"/>
  <c r="AT36" i="4"/>
  <c r="AT37" i="4"/>
  <c r="AT42" i="4"/>
  <c r="AG32" i="4"/>
  <c r="AG33" i="4"/>
  <c r="AG34" i="4"/>
  <c r="AG35" i="4"/>
  <c r="AG36" i="4"/>
  <c r="AG37" i="4"/>
  <c r="AG42" i="4"/>
  <c r="AG55" i="4"/>
  <c r="T32" i="4"/>
  <c r="T33" i="4"/>
  <c r="T34" i="4"/>
  <c r="T35" i="4"/>
  <c r="T36" i="4"/>
  <c r="T37" i="4"/>
  <c r="T42" i="4"/>
  <c r="S55" i="4"/>
  <c r="T55" i="4"/>
  <c r="Q33" i="4"/>
  <c r="N42" i="4"/>
  <c r="N37" i="4"/>
  <c r="BI37" i="4" s="1"/>
  <c r="N36" i="4"/>
  <c r="BI36" i="4" s="1"/>
  <c r="N35" i="4"/>
  <c r="BI35" i="4" s="1"/>
  <c r="N34" i="4"/>
  <c r="N33" i="4"/>
  <c r="BI33" i="4" s="1"/>
  <c r="N32" i="4"/>
  <c r="BG84" i="4" l="1"/>
  <c r="Q84" i="4" s="1"/>
  <c r="AT84" i="4"/>
  <c r="T84" i="4"/>
  <c r="N84" i="4"/>
  <c r="BG76" i="4" l="1"/>
  <c r="Q76" i="4" s="1"/>
  <c r="AT76" i="4"/>
  <c r="AG76" i="4"/>
  <c r="T76" i="4"/>
  <c r="N76" i="4"/>
  <c r="BG75" i="4"/>
  <c r="Q75" i="4" s="1"/>
  <c r="AT75" i="4"/>
  <c r="AG75" i="4"/>
  <c r="P75" i="4" s="1"/>
  <c r="T75" i="4"/>
  <c r="N75" i="4"/>
  <c r="R75" i="4" l="1"/>
  <c r="M61" i="4"/>
  <c r="O61" i="4"/>
  <c r="U61" i="4"/>
  <c r="V61" i="4"/>
  <c r="W61" i="4"/>
  <c r="X61" i="4"/>
  <c r="Y61" i="4"/>
  <c r="Z61" i="4"/>
  <c r="AA61" i="4"/>
  <c r="AB61" i="4"/>
  <c r="AC61" i="4"/>
  <c r="AD61" i="4"/>
  <c r="AE61" i="4"/>
  <c r="AF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H61" i="4"/>
  <c r="AI29" i="4"/>
  <c r="AJ29" i="4"/>
  <c r="AK29" i="4"/>
  <c r="AL29" i="4"/>
  <c r="AM29" i="4"/>
  <c r="AN29" i="4"/>
  <c r="AO29" i="4"/>
  <c r="AP29" i="4"/>
  <c r="AQ29" i="4"/>
  <c r="AR29" i="4"/>
  <c r="AS29" i="4"/>
  <c r="O29" i="4"/>
  <c r="U29" i="4"/>
  <c r="V29" i="4"/>
  <c r="W29" i="4"/>
  <c r="X29" i="4"/>
  <c r="Y29" i="4"/>
  <c r="Z29" i="4"/>
  <c r="AA29" i="4"/>
  <c r="AB29" i="4"/>
  <c r="AC29" i="4"/>
  <c r="AD29" i="4"/>
  <c r="AE29" i="4"/>
  <c r="AH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H29" i="4"/>
  <c r="M87" i="4"/>
  <c r="O87" i="4"/>
  <c r="U87" i="4"/>
  <c r="V87" i="4"/>
  <c r="W87" i="4"/>
  <c r="X87" i="4"/>
  <c r="Y87" i="4"/>
  <c r="Z87" i="4"/>
  <c r="AA87" i="4"/>
  <c r="AB87" i="4"/>
  <c r="AC87" i="4"/>
  <c r="AD87" i="4"/>
  <c r="AE87" i="4"/>
  <c r="AF87" i="4"/>
  <c r="AH87" i="4"/>
  <c r="AI87" i="4"/>
  <c r="AJ87" i="4"/>
  <c r="AK87" i="4"/>
  <c r="AL87" i="4"/>
  <c r="AM87" i="4"/>
  <c r="AN87" i="4"/>
  <c r="AO87" i="4"/>
  <c r="AP87" i="4"/>
  <c r="AQ87" i="4"/>
  <c r="AR87" i="4"/>
  <c r="AS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H87" i="4"/>
  <c r="L87" i="4"/>
  <c r="M29" i="4"/>
  <c r="AH95" i="4" l="1"/>
  <c r="AP95" i="4"/>
  <c r="BB95" i="4"/>
  <c r="X95" i="4"/>
  <c r="BA95" i="4"/>
  <c r="AE95" i="4"/>
  <c r="W95" i="4"/>
  <c r="AO95" i="4"/>
  <c r="AZ95" i="4"/>
  <c r="AD95" i="4"/>
  <c r="V95" i="4"/>
  <c r="AN95" i="4"/>
  <c r="BH95" i="4"/>
  <c r="AY95" i="4"/>
  <c r="U95" i="4"/>
  <c r="AM95" i="4"/>
  <c r="AX95" i="4"/>
  <c r="AB95" i="4"/>
  <c r="O95" i="4"/>
  <c r="AL95" i="4"/>
  <c r="AC95" i="4"/>
  <c r="BE95" i="4"/>
  <c r="AW95" i="4"/>
  <c r="AA95" i="4"/>
  <c r="AS95" i="4"/>
  <c r="AK95" i="4"/>
  <c r="BD95" i="4"/>
  <c r="AV95" i="4"/>
  <c r="Z95" i="4"/>
  <c r="AR95" i="4"/>
  <c r="AJ95" i="4"/>
  <c r="BC95" i="4"/>
  <c r="AU95" i="4"/>
  <c r="Y95" i="4"/>
  <c r="AQ95" i="4"/>
  <c r="AI95" i="4"/>
  <c r="M95" i="4"/>
  <c r="BF95" i="4"/>
  <c r="BG74" i="4" l="1"/>
  <c r="Q74" i="4" s="1"/>
  <c r="AT74" i="4"/>
  <c r="AG74" i="4"/>
  <c r="T74" i="4"/>
  <c r="N74" i="4"/>
  <c r="BG73" i="4"/>
  <c r="Q73" i="4" s="1"/>
  <c r="AT73" i="4"/>
  <c r="AG73" i="4"/>
  <c r="T73" i="4"/>
  <c r="N73" i="4"/>
  <c r="BG72" i="4"/>
  <c r="Q72" i="4" s="1"/>
  <c r="AT72" i="4"/>
  <c r="AG72" i="4"/>
  <c r="T72" i="4"/>
  <c r="N72" i="4"/>
  <c r="BG71" i="4"/>
  <c r="AT71" i="4"/>
  <c r="AG71" i="4"/>
  <c r="T71" i="4"/>
  <c r="N71" i="4"/>
  <c r="BG70" i="4"/>
  <c r="Q70" i="4" s="1"/>
  <c r="AT70" i="4"/>
  <c r="AG70" i="4"/>
  <c r="T70" i="4"/>
  <c r="N70" i="4"/>
  <c r="BG69" i="4"/>
  <c r="AT69" i="4"/>
  <c r="AG69" i="4"/>
  <c r="T69" i="4"/>
  <c r="N69" i="4"/>
  <c r="BG68" i="4"/>
  <c r="Q68" i="4" s="1"/>
  <c r="AT68" i="4"/>
  <c r="AG68" i="4"/>
  <c r="T68" i="4"/>
  <c r="N68" i="4"/>
  <c r="BG67" i="4"/>
  <c r="Q67" i="4" s="1"/>
  <c r="AT67" i="4"/>
  <c r="AG67" i="4"/>
  <c r="T67" i="4"/>
  <c r="N67" i="4"/>
  <c r="BG66" i="4"/>
  <c r="Q66" i="4" s="1"/>
  <c r="AT66" i="4"/>
  <c r="AG66" i="4"/>
  <c r="T66" i="4"/>
  <c r="N66" i="4"/>
  <c r="BG65" i="4"/>
  <c r="Q65" i="4" s="1"/>
  <c r="AT65" i="4"/>
  <c r="AG65" i="4"/>
  <c r="T65" i="4"/>
  <c r="N65" i="4"/>
  <c r="BG64" i="4"/>
  <c r="Q64" i="4" s="1"/>
  <c r="AT64" i="4"/>
  <c r="P64" i="4" s="1"/>
  <c r="AG64" i="4"/>
  <c r="T64" i="4"/>
  <c r="N64" i="4"/>
  <c r="BI64" i="4" s="1"/>
  <c r="BG63" i="4"/>
  <c r="AT63" i="4"/>
  <c r="P63" i="4" s="1"/>
  <c r="AG63" i="4"/>
  <c r="T63" i="4"/>
  <c r="N63" i="4"/>
  <c r="AF29" i="4" l="1"/>
  <c r="AF95" i="4" s="1"/>
  <c r="Q63" i="4"/>
  <c r="Q69" i="4"/>
  <c r="Q71" i="4"/>
  <c r="T26" i="4" l="1"/>
  <c r="T27" i="4"/>
  <c r="AG87" i="4"/>
  <c r="T85" i="4"/>
  <c r="N85" i="4"/>
  <c r="BG85" i="4"/>
  <c r="AT85" i="4"/>
  <c r="AT87" i="4" l="1"/>
  <c r="N87" i="4"/>
  <c r="T87" i="4"/>
  <c r="BG87" i="4"/>
  <c r="Q85" i="4"/>
  <c r="Q87" i="4" l="1"/>
  <c r="AT27" i="4"/>
  <c r="BG26" i="4"/>
  <c r="BG27" i="4"/>
  <c r="AG26" i="4" l="1"/>
  <c r="AG27" i="4"/>
  <c r="N26" i="4" l="1"/>
  <c r="N27" i="4"/>
  <c r="R27" i="4" s="1"/>
  <c r="AG94" i="4" l="1"/>
  <c r="N94" i="4"/>
  <c r="AG56" i="4" l="1"/>
  <c r="AG57" i="4"/>
  <c r="AG59" i="4"/>
  <c r="AG31" i="4"/>
  <c r="AG10" i="4"/>
  <c r="AG29" i="4" l="1"/>
  <c r="AG61" i="4"/>
  <c r="N10" i="4"/>
  <c r="AG95" i="4" l="1"/>
  <c r="AG101" i="4" s="1"/>
  <c r="T31" i="4"/>
  <c r="V8" i="4"/>
  <c r="BG59" i="4"/>
  <c r="Q59" i="4" s="1"/>
  <c r="AT59" i="4"/>
  <c r="BG57" i="4"/>
  <c r="Q57" i="4" s="1"/>
  <c r="AT57" i="4"/>
  <c r="BG56" i="4"/>
  <c r="Q56" i="4" s="1"/>
  <c r="AT56" i="4"/>
  <c r="BG31" i="4"/>
  <c r="AT31" i="4"/>
  <c r="T59" i="4"/>
  <c r="N59" i="4"/>
  <c r="T57" i="4"/>
  <c r="N57" i="4"/>
  <c r="R57" i="4" s="1"/>
  <c r="T56" i="4"/>
  <c r="N56" i="4"/>
  <c r="N31" i="4"/>
  <c r="AT61" i="4" l="1"/>
  <c r="T61" i="4"/>
  <c r="N61" i="4"/>
  <c r="Q31" i="4"/>
  <c r="BG61" i="4"/>
  <c r="W8" i="4"/>
  <c r="X8" i="4" s="1"/>
  <c r="Y8" i="4" s="1"/>
  <c r="Z8" i="4" s="1"/>
  <c r="AA8" i="4" s="1"/>
  <c r="AB8" i="4" s="1"/>
  <c r="AC8" i="4" s="1"/>
  <c r="AD8" i="4" s="1"/>
  <c r="BG10" i="4"/>
  <c r="Q10" i="4" s="1"/>
  <c r="AT10" i="4"/>
  <c r="T10" i="4"/>
  <c r="T29" i="4" l="1"/>
  <c r="AT29" i="4"/>
  <c r="Q29" i="4"/>
  <c r="BG29" i="4"/>
  <c r="N29" i="4"/>
  <c r="N95" i="4" s="1"/>
  <c r="Q61" i="4"/>
  <c r="AE8" i="4"/>
  <c r="AD7" i="4"/>
  <c r="BI22" i="4" l="1"/>
  <c r="AF8" i="4"/>
  <c r="BI18" i="4" s="1"/>
  <c r="AE7" i="4"/>
  <c r="L29" i="4"/>
  <c r="P18" i="4" l="1"/>
  <c r="R18" i="4" s="1"/>
  <c r="S18" i="4" s="1"/>
  <c r="P14" i="4"/>
  <c r="R14" i="4" s="1"/>
  <c r="S14" i="4" s="1"/>
  <c r="P24" i="4"/>
  <c r="R24" i="4" s="1"/>
  <c r="S24" i="4" s="1"/>
  <c r="P11" i="4"/>
  <c r="R11" i="4" s="1"/>
  <c r="S11" i="4" s="1"/>
  <c r="BI11" i="4"/>
  <c r="BI21" i="4"/>
  <c r="BI54" i="4"/>
  <c r="P20" i="4"/>
  <c r="R20" i="4" s="1"/>
  <c r="S20" i="4" s="1"/>
  <c r="P16" i="4"/>
  <c r="R16" i="4" s="1"/>
  <c r="S16" i="4" s="1"/>
  <c r="BI14" i="4"/>
  <c r="BI12" i="4"/>
  <c r="P19" i="4"/>
  <c r="R19" i="4" s="1"/>
  <c r="S19" i="4" s="1"/>
  <c r="BI46" i="4"/>
  <c r="BI23" i="4"/>
  <c r="BI20" i="4"/>
  <c r="P21" i="4"/>
  <c r="R21" i="4" s="1"/>
  <c r="S21" i="4" s="1"/>
  <c r="P13" i="4"/>
  <c r="R13" i="4" s="1"/>
  <c r="S13" i="4" s="1"/>
  <c r="P23" i="4"/>
  <c r="R23" i="4" s="1"/>
  <c r="S23" i="4" s="1"/>
  <c r="BI24" i="4"/>
  <c r="P22" i="4"/>
  <c r="R22" i="4" s="1"/>
  <c r="S22" i="4" s="1"/>
  <c r="BI19" i="4"/>
  <c r="P17" i="4"/>
  <c r="R17" i="4" s="1"/>
  <c r="S17" i="4" s="1"/>
  <c r="P12" i="4"/>
  <c r="R12" i="4" s="1"/>
  <c r="S12" i="4" s="1"/>
  <c r="P15" i="4"/>
  <c r="R15" i="4" s="1"/>
  <c r="S15" i="4" s="1"/>
  <c r="BI43" i="4"/>
  <c r="P44" i="4"/>
  <c r="R44" i="4" s="1"/>
  <c r="S44" i="4" s="1"/>
  <c r="BI44" i="4"/>
  <c r="BI55" i="4"/>
  <c r="P54" i="4"/>
  <c r="R54" i="4" s="1"/>
  <c r="S54" i="4" s="1"/>
  <c r="BI25" i="4"/>
  <c r="BI58" i="4"/>
  <c r="BI45" i="4"/>
  <c r="P45" i="4"/>
  <c r="R45" i="4" s="1"/>
  <c r="S45" i="4" s="1"/>
  <c r="P46" i="4"/>
  <c r="R46" i="4" s="1"/>
  <c r="S46" i="4" s="1"/>
  <c r="BI53" i="4"/>
  <c r="P43" i="4"/>
  <c r="R43" i="4" s="1"/>
  <c r="S43" i="4" s="1"/>
  <c r="P53" i="4"/>
  <c r="R53" i="4" s="1"/>
  <c r="S53" i="4" s="1"/>
  <c r="BI32" i="4"/>
  <c r="BI83" i="4"/>
  <c r="P81" i="4"/>
  <c r="R81" i="4" s="1"/>
  <c r="S81" i="4" s="1"/>
  <c r="P80" i="4"/>
  <c r="R80" i="4" s="1"/>
  <c r="S80" i="4" s="1"/>
  <c r="BI81" i="4"/>
  <c r="BI82" i="4"/>
  <c r="P78" i="4"/>
  <c r="R78" i="4" s="1"/>
  <c r="S78" i="4" s="1"/>
  <c r="P79" i="4"/>
  <c r="R79" i="4" s="1"/>
  <c r="S79" i="4" s="1"/>
  <c r="P77" i="4"/>
  <c r="R77" i="4" s="1"/>
  <c r="S77" i="4" s="1"/>
  <c r="P70" i="4"/>
  <c r="R70" i="4" s="1"/>
  <c r="S70" i="4" s="1"/>
  <c r="P32" i="4"/>
  <c r="R32" i="4" s="1"/>
  <c r="S32" i="4" s="1"/>
  <c r="BI42" i="4"/>
  <c r="P36" i="4"/>
  <c r="R36" i="4" s="1"/>
  <c r="S36" i="4" s="1"/>
  <c r="P34" i="4"/>
  <c r="R34" i="4" s="1"/>
  <c r="S34" i="4" s="1"/>
  <c r="P33" i="4"/>
  <c r="R33" i="4" s="1"/>
  <c r="S33" i="4" s="1"/>
  <c r="BI34" i="4"/>
  <c r="P37" i="4"/>
  <c r="R37" i="4" s="1"/>
  <c r="S37" i="4" s="1"/>
  <c r="P42" i="4"/>
  <c r="R42" i="4" s="1"/>
  <c r="S42" i="4" s="1"/>
  <c r="P35" i="4"/>
  <c r="R35" i="4" s="1"/>
  <c r="S35" i="4" s="1"/>
  <c r="R76" i="4"/>
  <c r="S76" i="4" s="1"/>
  <c r="P69" i="4"/>
  <c r="R69" i="4" s="1"/>
  <c r="S69" i="4" s="1"/>
  <c r="BI84" i="4"/>
  <c r="P84" i="4"/>
  <c r="R84" i="4" s="1"/>
  <c r="S84" i="4" s="1"/>
  <c r="S75" i="4"/>
  <c r="R64" i="4"/>
  <c r="BI66" i="4"/>
  <c r="BI63" i="4"/>
  <c r="BI73" i="4"/>
  <c r="R68" i="4"/>
  <c r="S68" i="4" s="1"/>
  <c r="P73" i="4"/>
  <c r="R73" i="4" s="1"/>
  <c r="S73" i="4" s="1"/>
  <c r="P71" i="4"/>
  <c r="R71" i="4" s="1"/>
  <c r="S71" i="4" s="1"/>
  <c r="P74" i="4"/>
  <c r="R74" i="4" s="1"/>
  <c r="S74" i="4" s="1"/>
  <c r="P72" i="4"/>
  <c r="R72" i="4" s="1"/>
  <c r="S72" i="4" s="1"/>
  <c r="BI68" i="4"/>
  <c r="BI69" i="4"/>
  <c r="P66" i="4"/>
  <c r="R66" i="4" s="1"/>
  <c r="S66" i="4" s="1"/>
  <c r="P65" i="4"/>
  <c r="R65" i="4" s="1"/>
  <c r="S65" i="4" s="1"/>
  <c r="BI71" i="4"/>
  <c r="BI70" i="4"/>
  <c r="BI72" i="4"/>
  <c r="BI65" i="4"/>
  <c r="BI67" i="4"/>
  <c r="BI74" i="4"/>
  <c r="R63" i="4"/>
  <c r="S63" i="4" s="1"/>
  <c r="P67" i="4"/>
  <c r="R67" i="4" s="1"/>
  <c r="S67" i="4" s="1"/>
  <c r="P85" i="4"/>
  <c r="BI85" i="4"/>
  <c r="BI26" i="4"/>
  <c r="BI27" i="4"/>
  <c r="P26" i="4"/>
  <c r="P27" i="4"/>
  <c r="S27" i="4" s="1"/>
  <c r="P31" i="4"/>
  <c r="R31" i="4" s="1"/>
  <c r="S31" i="4" s="1"/>
  <c r="BI56" i="4"/>
  <c r="P56" i="4"/>
  <c r="BI57" i="4"/>
  <c r="P10" i="4"/>
  <c r="R10" i="4" s="1"/>
  <c r="S10" i="4" s="1"/>
  <c r="P59" i="4"/>
  <c r="R59" i="4" s="1"/>
  <c r="S59" i="4" s="1"/>
  <c r="P57" i="4"/>
  <c r="S57" i="4" s="1"/>
  <c r="BI31" i="4"/>
  <c r="BI10" i="4"/>
  <c r="BI59" i="4"/>
  <c r="L61" i="4"/>
  <c r="L95" i="4" s="1"/>
  <c r="R26" i="4" l="1"/>
  <c r="S26" i="4" s="1"/>
  <c r="P29" i="4"/>
  <c r="BI29" i="4"/>
  <c r="BI87" i="4"/>
  <c r="P87" i="4"/>
  <c r="R56" i="4"/>
  <c r="P61" i="4"/>
  <c r="R85" i="4"/>
  <c r="R87" i="4" l="1"/>
  <c r="BI61" i="4"/>
  <c r="S29" i="4"/>
  <c r="R29" i="4"/>
  <c r="S56" i="4"/>
  <c r="R61" i="4"/>
  <c r="S85" i="4"/>
  <c r="S87" i="4" s="1"/>
  <c r="S61" i="4" l="1"/>
  <c r="BG94" i="4"/>
  <c r="BG95" i="4" s="1"/>
  <c r="AT94" i="4"/>
  <c r="AT95" i="4" s="1"/>
  <c r="AI8" i="4"/>
  <c r="AJ8" i="4" s="1"/>
  <c r="AK8" i="4" s="1"/>
  <c r="P94" i="4" l="1"/>
  <c r="P95" i="4" s="1"/>
  <c r="Q94" i="4"/>
  <c r="Q95" i="4" s="1"/>
  <c r="X97" i="4"/>
  <c r="W97" i="4"/>
  <c r="AD97" i="4"/>
  <c r="AB97" i="4"/>
  <c r="AC97" i="4"/>
  <c r="V97" i="4"/>
  <c r="BI94" i="4"/>
  <c r="BI95" i="4" s="1"/>
  <c r="Z97" i="4"/>
  <c r="AA97" i="4"/>
  <c r="AE97" i="4"/>
  <c r="AL8" i="4"/>
  <c r="Y97" i="4"/>
  <c r="R94" i="4" l="1"/>
  <c r="R95" i="4" s="1"/>
  <c r="U97" i="4"/>
  <c r="AM8" i="4"/>
  <c r="S94" i="4" l="1"/>
  <c r="S95" i="4" s="1"/>
  <c r="AN8" i="4"/>
  <c r="AO8" i="4" l="1"/>
  <c r="AP8" i="4" l="1"/>
  <c r="AQ8" i="4" l="1"/>
  <c r="AR8" i="4" l="1"/>
  <c r="AS8" i="4" l="1"/>
  <c r="AU8" i="4" s="1"/>
  <c r="T94" i="4" l="1"/>
  <c r="T95" i="4" s="1"/>
  <c r="AV8" i="4"/>
  <c r="AU7" i="4"/>
  <c r="AW8" i="4" l="1"/>
  <c r="AV7" i="4"/>
  <c r="AX8" i="4" l="1"/>
  <c r="AW7" i="4"/>
  <c r="AY8" i="4" l="1"/>
  <c r="AX7" i="4"/>
  <c r="AZ8" i="4" l="1"/>
  <c r="AY7" i="4"/>
  <c r="BA8" i="4" l="1"/>
  <c r="AZ7" i="4"/>
  <c r="BA7" i="4" l="1"/>
  <c r="BB8" i="4"/>
  <c r="BB7" i="4" l="1"/>
  <c r="BC8" i="4"/>
  <c r="BD8" i="4" l="1"/>
  <c r="BC7" i="4"/>
  <c r="BD7" i="4" l="1"/>
  <c r="BE8" i="4"/>
  <c r="BF8" i="4" l="1"/>
  <c r="BF7" i="4" s="1"/>
  <c r="BE7" i="4"/>
  <c r="AF9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Coy, Hayley</author>
  </authors>
  <commentList>
    <comment ref="C6" authorId="0" shapeId="0" xr:uid="{811AF857-100C-49B5-A27C-A97FB1FBE431}">
      <text>
        <r>
          <rPr>
            <b/>
            <sz val="9"/>
            <color indexed="81"/>
            <rFont val="Tahoma"/>
            <family val="2"/>
          </rPr>
          <t>Coy, Hayley:</t>
        </r>
        <r>
          <rPr>
            <sz val="9"/>
            <color indexed="81"/>
            <rFont val="Tahoma"/>
            <family val="2"/>
          </rPr>
          <t xml:space="preserve">
Note which of the DoH equipment categories the item relates to. Abbreviations noted in equipment categories tab can be used</t>
        </r>
      </text>
    </comment>
    <comment ref="D6" authorId="0" shapeId="0" xr:uid="{CD8AB8D1-D77F-4123-8F3E-DB012E7AC564}">
      <text>
        <r>
          <rPr>
            <b/>
            <sz val="9"/>
            <color indexed="81"/>
            <rFont val="Tahoma"/>
            <family val="2"/>
          </rPr>
          <t>Coy, Hayley:</t>
        </r>
        <r>
          <rPr>
            <sz val="9"/>
            <color indexed="81"/>
            <rFont val="Tahoma"/>
            <family val="2"/>
          </rPr>
          <t xml:space="preserve">
Details of the equipment to be procured</t>
        </r>
      </text>
    </comment>
    <comment ref="E6" authorId="0" shapeId="0" xr:uid="{7D88C2F3-9D7F-41D9-BD05-903F34A0FA62}">
      <text>
        <r>
          <rPr>
            <b/>
            <sz val="9"/>
            <color indexed="81"/>
            <rFont val="Tahoma"/>
            <family val="2"/>
          </rPr>
          <t>Coy, Hayley:</t>
        </r>
        <r>
          <rPr>
            <sz val="9"/>
            <color indexed="81"/>
            <rFont val="Tahoma"/>
            <family val="2"/>
          </rPr>
          <t xml:space="preserve">
Any comments on procurement
</t>
        </r>
      </text>
    </comment>
  </commentList>
</comments>
</file>

<file path=xl/sharedStrings.xml><?xml version="1.0" encoding="utf-8"?>
<sst xmlns="http://schemas.openxmlformats.org/spreadsheetml/2006/main" count="214" uniqueCount="164">
  <si>
    <t>Month:</t>
  </si>
  <si>
    <t>MEPN</t>
  </si>
  <si>
    <t>Hospital</t>
  </si>
  <si>
    <t>Project Notes</t>
  </si>
  <si>
    <t>Project Cost Centre</t>
  </si>
  <si>
    <t>PROCUREMENT INFORMATION</t>
  </si>
  <si>
    <t>BUDGET ALLOCATION</t>
  </si>
  <si>
    <t>PROJECT EXPENDITURE</t>
  </si>
  <si>
    <t>Variation of Budget Against Forecast Under / (Over)</t>
  </si>
  <si>
    <t>Actual Expenditure YTD in GL</t>
  </si>
  <si>
    <t>Projected Expenditure Grand Total</t>
  </si>
  <si>
    <t>Procurement Type</t>
  </si>
  <si>
    <t>Tender or Quotation Number</t>
  </si>
  <si>
    <t>Requisition Number</t>
  </si>
  <si>
    <t>Purchase Order No</t>
  </si>
  <si>
    <t>Adjustments</t>
  </si>
  <si>
    <t>Total</t>
  </si>
  <si>
    <t>Exemption</t>
  </si>
  <si>
    <t>CUA</t>
  </si>
  <si>
    <t>New Tender</t>
  </si>
  <si>
    <t>A. Verbal Quotes</t>
  </si>
  <si>
    <t>Request for Quote</t>
  </si>
  <si>
    <t>B. RFQ (written quotes)</t>
  </si>
  <si>
    <t>C. Tender under $5m</t>
  </si>
  <si>
    <t>D. Tender over $5m</t>
  </si>
  <si>
    <t>Piggy Back</t>
  </si>
  <si>
    <t>Existing Tender</t>
  </si>
  <si>
    <t>Prioritise for each category from 1 to n.</t>
  </si>
  <si>
    <t>e.g. A1, B2, C3</t>
  </si>
  <si>
    <t>Revised Allocation</t>
  </si>
  <si>
    <t>INSTRUCTIONS</t>
  </si>
  <si>
    <t>Priority by Procurement Type</t>
  </si>
  <si>
    <t>Est</t>
  </si>
  <si>
    <t>Comments on delayed/deferred expenditure</t>
  </si>
  <si>
    <t>Prior Year Procurement (Recashflows and Carry forwards)</t>
  </si>
  <si>
    <t xml:space="preserve">ESTIMATED MONTHLY PROJECTED EXPENDITURE 2021/22 FINANCIAL YEAR </t>
  </si>
  <si>
    <t>Act</t>
  </si>
  <si>
    <t>Estimate Vs Actual Expenditure</t>
  </si>
  <si>
    <t>Procurement Status</t>
  </si>
  <si>
    <t>NOTE: Re-cashflow and carry forward procurements should be linked to the MEPN provided in prior years. If funds will be used to procure alternative equipment, please advise the Department so a new MEPN can be allocated</t>
  </si>
  <si>
    <t>NOTE</t>
  </si>
  <si>
    <r>
      <t xml:space="preserve">Update </t>
    </r>
    <r>
      <rPr>
        <b/>
        <sz val="12"/>
        <color theme="1"/>
        <rFont val="Calibri"/>
        <family val="2"/>
      </rPr>
      <t xml:space="preserve">cell B4 </t>
    </r>
    <r>
      <rPr>
        <sz val="12"/>
        <color theme="1"/>
        <rFont val="Calibri"/>
        <family val="2"/>
      </rPr>
      <t>to current reporting month</t>
    </r>
  </si>
  <si>
    <t xml:space="preserve">SMHS </t>
  </si>
  <si>
    <t>Steps to complete the "Medical Equipment GL Exp &amp; CFF worksheet" prior to the start of the current financial year</t>
  </si>
  <si>
    <t>Steps to update the "Medical Equipment GL Exp &amp; CFF worksheet" at month end</t>
  </si>
  <si>
    <t>Steps to complete the "Medical Equipment GL Exp &amp; CFF worksheet" After Mid-Year Review</t>
  </si>
  <si>
    <t>Equipment Category</t>
  </si>
  <si>
    <t>Equipment Description</t>
  </si>
  <si>
    <t>Anaesthetic Units</t>
  </si>
  <si>
    <t>Ancillary life support devices</t>
  </si>
  <si>
    <t>Ancillary surgical devices</t>
  </si>
  <si>
    <t>Apheresis units</t>
  </si>
  <si>
    <t>Beds, trolleys, couches, specialised chairs and wheelchairs</t>
  </si>
  <si>
    <t>BiPAP,CPAP units</t>
  </si>
  <si>
    <t>Calibration equipment</t>
  </si>
  <si>
    <t>Carts &amp; storage</t>
  </si>
  <si>
    <t>Clinical support devices</t>
  </si>
  <si>
    <t>Defibrillators</t>
  </si>
  <si>
    <t>Diagnostic systems</t>
  </si>
  <si>
    <t>Electrosurgical units</t>
  </si>
  <si>
    <t>Endoscopes</t>
  </si>
  <si>
    <t>Endoscopic/laparoscopic towers</t>
  </si>
  <si>
    <t>Hemofiltration &amp; haeomodiafiltration units</t>
  </si>
  <si>
    <t>Heart-lung bypass units</t>
  </si>
  <si>
    <t>Infant incubators</t>
  </si>
  <si>
    <t>Infusion devices</t>
  </si>
  <si>
    <t>Laboratory analysers</t>
  </si>
  <si>
    <t>Lasers</t>
  </si>
  <si>
    <t>Manufacturing equipment</t>
  </si>
  <si>
    <t>Medical gas equipment</t>
  </si>
  <si>
    <t>Medical training equipment</t>
  </si>
  <si>
    <t>Microscope surgical</t>
  </si>
  <si>
    <t>Operating room tables</t>
  </si>
  <si>
    <t>Patient lifting and measuring equipment</t>
  </si>
  <si>
    <t>Point of care analysers</t>
  </si>
  <si>
    <t>Rehabilitation aids</t>
  </si>
  <si>
    <t>Reprocessing equipment</t>
  </si>
  <si>
    <t>Scientific equipment</t>
  </si>
  <si>
    <t>Surgical instruments</t>
  </si>
  <si>
    <t>Surgical navigation</t>
  </si>
  <si>
    <t>Therapeutic devices</t>
  </si>
  <si>
    <t>Ventilators</t>
  </si>
  <si>
    <t>Other</t>
  </si>
  <si>
    <t>Dental Equipment</t>
  </si>
  <si>
    <r>
      <rPr>
        <b/>
        <sz val="12"/>
        <color theme="1"/>
        <rFont val="Calibri"/>
        <family val="2"/>
      </rPr>
      <t>Columns U to AF</t>
    </r>
    <r>
      <rPr>
        <sz val="12"/>
        <color theme="1"/>
        <rFont val="Calibri"/>
        <family val="2"/>
      </rPr>
      <t xml:space="preserve"> - Input forecast cashflow for the current financial year</t>
    </r>
  </si>
  <si>
    <r>
      <rPr>
        <b/>
        <sz val="12"/>
        <color theme="1"/>
        <rFont val="Calibri"/>
        <family val="2"/>
      </rPr>
      <t>Column O</t>
    </r>
    <r>
      <rPr>
        <sz val="12"/>
        <color theme="1"/>
        <rFont val="Calibri"/>
        <family val="2"/>
      </rPr>
      <t xml:space="preserve"> - Input details of any expenditure prior to 1 July of the current financial year in column </t>
    </r>
  </si>
  <si>
    <r>
      <rPr>
        <b/>
        <sz val="12"/>
        <color theme="1"/>
        <rFont val="Calibri"/>
        <family val="2"/>
      </rPr>
      <t>Columns AU to BF</t>
    </r>
    <r>
      <rPr>
        <sz val="12"/>
        <color theme="1"/>
        <rFont val="Calibri"/>
        <family val="2"/>
      </rPr>
      <t xml:space="preserve"> - Input forecast cashflow (if any) for the next financial year</t>
    </r>
  </si>
  <si>
    <r>
      <rPr>
        <b/>
        <sz val="12"/>
        <color theme="1"/>
        <rFont val="Calibri"/>
        <family val="2"/>
      </rPr>
      <t>Column BH</t>
    </r>
    <r>
      <rPr>
        <sz val="12"/>
        <color theme="1"/>
        <rFont val="Calibri"/>
        <family val="2"/>
      </rPr>
      <t xml:space="preserve"> - Input estimate of any expenditure expected beyond the next financial year</t>
    </r>
  </si>
  <si>
    <r>
      <rPr>
        <b/>
        <sz val="12"/>
        <color theme="1"/>
        <rFont val="Calibri"/>
        <family val="2"/>
      </rPr>
      <t>Columns E to K</t>
    </r>
    <r>
      <rPr>
        <sz val="12"/>
        <color theme="1"/>
        <rFont val="Calibri"/>
        <family val="2"/>
      </rPr>
      <t xml:space="preserve"> - Update projects information. For procurement type categories and priority, refer tab ' Procurement type'.</t>
    </r>
  </si>
  <si>
    <r>
      <rPr>
        <b/>
        <sz val="12"/>
        <color theme="1"/>
        <rFont val="Calibri"/>
        <family val="2"/>
      </rPr>
      <t>Column M</t>
    </r>
    <r>
      <rPr>
        <sz val="12"/>
        <color theme="1"/>
        <rFont val="Calibri"/>
        <family val="2"/>
      </rPr>
      <t xml:space="preserve"> -  Record any variations made to the original budget as "Adjustments"</t>
    </r>
  </si>
  <si>
    <r>
      <rPr>
        <b/>
        <sz val="12"/>
        <color theme="1"/>
        <rFont val="Calibri"/>
        <family val="2"/>
      </rPr>
      <t>Columns U to AF</t>
    </r>
    <r>
      <rPr>
        <sz val="12"/>
        <color theme="1"/>
        <rFont val="Calibri"/>
        <family val="2"/>
      </rPr>
      <t xml:space="preserve"> - Update the </t>
    </r>
    <r>
      <rPr>
        <b/>
        <sz val="12"/>
        <color theme="1"/>
        <rFont val="Calibri"/>
        <family val="2"/>
      </rPr>
      <t>estimated</t>
    </r>
    <r>
      <rPr>
        <sz val="12"/>
        <color theme="1"/>
        <rFont val="Calibri"/>
        <family val="2"/>
      </rPr>
      <t xml:space="preserve"> Monthly Projected Expenditure (where this applies). </t>
    </r>
  </si>
  <si>
    <r>
      <rPr>
        <b/>
        <sz val="12"/>
        <color theme="1"/>
        <rFont val="Calibri"/>
        <family val="2"/>
      </rPr>
      <t>Columns AU to BF</t>
    </r>
    <r>
      <rPr>
        <sz val="12"/>
        <color theme="1"/>
        <rFont val="Calibri"/>
        <family val="2"/>
      </rPr>
      <t xml:space="preserve"> - Update forecast cashflow (if applicable) for the next financial year</t>
    </r>
  </si>
  <si>
    <r>
      <rPr>
        <b/>
        <sz val="12"/>
        <color theme="1"/>
        <rFont val="Calibri"/>
        <family val="2"/>
      </rPr>
      <t>Column BH</t>
    </r>
    <r>
      <rPr>
        <sz val="12"/>
        <color theme="1"/>
        <rFont val="Calibri"/>
        <family val="2"/>
      </rPr>
      <t xml:space="preserve"> - Update estimate of any expenditure expected beyond the next financial year</t>
    </r>
  </si>
  <si>
    <r>
      <rPr>
        <b/>
        <sz val="12"/>
        <color theme="1"/>
        <rFont val="Calibri"/>
        <family val="2"/>
      </rPr>
      <t>Column N</t>
    </r>
    <r>
      <rPr>
        <sz val="12"/>
        <color theme="1"/>
        <rFont val="Calibri"/>
        <family val="2"/>
      </rPr>
      <t xml:space="preserve">  - "Revised Allocation" records the projects current updated budget (this will update automatically).  The total of the column should equal the </t>
    </r>
    <r>
      <rPr>
        <b/>
        <sz val="12"/>
        <color theme="1"/>
        <rFont val="Calibri"/>
        <family val="2"/>
      </rPr>
      <t>Expenditure Limit</t>
    </r>
    <r>
      <rPr>
        <sz val="12"/>
        <color theme="1"/>
        <rFont val="Calibri"/>
        <family val="2"/>
      </rPr>
      <t xml:space="preserve"> that has been derived on Accrual Basis.</t>
    </r>
  </si>
  <si>
    <r>
      <rPr>
        <b/>
        <sz val="12"/>
        <color theme="1"/>
        <rFont val="Calibri"/>
        <family val="2"/>
      </rPr>
      <t>Column S</t>
    </r>
    <r>
      <rPr>
        <sz val="12"/>
        <color theme="1"/>
        <rFont val="Calibri"/>
        <family val="2"/>
      </rPr>
      <t xml:space="preserve"> - "Variation of budget against forecast" </t>
    </r>
    <r>
      <rPr>
        <b/>
        <sz val="12"/>
        <color theme="1"/>
        <rFont val="Calibri"/>
        <family val="2"/>
      </rPr>
      <t>shall equal zero</t>
    </r>
    <r>
      <rPr>
        <sz val="12"/>
        <color theme="1"/>
        <rFont val="Calibri"/>
        <family val="2"/>
      </rPr>
      <t xml:space="preserve">.  If not, Column L needs to be adjusted and/or </t>
    </r>
    <r>
      <rPr>
        <b/>
        <sz val="12"/>
        <color theme="1"/>
        <rFont val="Calibri"/>
        <family val="2"/>
      </rPr>
      <t>Monthy Projected Expenditure</t>
    </r>
    <r>
      <rPr>
        <sz val="12"/>
        <color theme="1"/>
        <rFont val="Calibri"/>
        <family val="2"/>
      </rPr>
      <t xml:space="preserve"> needs to be updated.</t>
    </r>
  </si>
  <si>
    <r>
      <rPr>
        <b/>
        <sz val="12"/>
        <color theme="1"/>
        <rFont val="Calibri"/>
        <family val="2"/>
      </rPr>
      <t>Column O</t>
    </r>
    <r>
      <rPr>
        <sz val="12"/>
        <color theme="1"/>
        <rFont val="Calibri"/>
        <family val="2"/>
      </rPr>
      <t xml:space="preserve"> - Input details of any expenditure prior to 1 July of the current financial year for new items</t>
    </r>
  </si>
  <si>
    <r>
      <rPr>
        <b/>
        <sz val="12"/>
        <color theme="1"/>
        <rFont val="Calibri"/>
        <family val="2"/>
      </rPr>
      <t>Columns U to AF</t>
    </r>
    <r>
      <rPr>
        <sz val="12"/>
        <color theme="1"/>
        <rFont val="Calibri"/>
        <family val="2"/>
      </rPr>
      <t xml:space="preserve"> - Input forecast cashflow for the current financial year for new items</t>
    </r>
  </si>
  <si>
    <r>
      <rPr>
        <b/>
        <sz val="12"/>
        <color theme="1"/>
        <rFont val="Calibri"/>
        <family val="2"/>
      </rPr>
      <t>Columns AU to BF</t>
    </r>
    <r>
      <rPr>
        <sz val="12"/>
        <color theme="1"/>
        <rFont val="Calibri"/>
        <family val="2"/>
      </rPr>
      <t xml:space="preserve"> - Input forecast cashflow (if any) for the next financial year for new items</t>
    </r>
  </si>
  <si>
    <r>
      <rPr>
        <b/>
        <sz val="12"/>
        <color theme="1"/>
        <rFont val="Calibri"/>
        <family val="2"/>
      </rPr>
      <t>Column BH</t>
    </r>
    <r>
      <rPr>
        <sz val="12"/>
        <color theme="1"/>
        <rFont val="Calibri"/>
        <family val="2"/>
      </rPr>
      <t xml:space="preserve"> - Input estimate of any expenditure expected beyond the next financial year for new items</t>
    </r>
  </si>
  <si>
    <r>
      <rPr>
        <b/>
        <sz val="12"/>
        <color theme="1"/>
        <rFont val="Calibri"/>
        <family val="2"/>
      </rPr>
      <t>Columns A - L</t>
    </r>
    <r>
      <rPr>
        <sz val="12"/>
        <color theme="1"/>
        <rFont val="Calibri"/>
        <family val="2"/>
      </rPr>
      <t xml:space="preserve"> -  Input details and budget of all approved "carry forward" procurements approved in MYR under the "Prior Year Procurement" heading</t>
    </r>
  </si>
  <si>
    <r>
      <rPr>
        <b/>
        <sz val="12"/>
        <color theme="1"/>
        <rFont val="Calibri"/>
        <family val="2"/>
      </rPr>
      <t>Columns A - L</t>
    </r>
    <r>
      <rPr>
        <sz val="12"/>
        <color theme="1"/>
        <rFont val="Calibri"/>
        <family val="2"/>
      </rPr>
      <t xml:space="preserve"> -  Input details and budget of all "re-cashflow" procurements approved in prior year MYR under the "Prior Year Procurement" heading. These columns are mandetory to complete.</t>
    </r>
  </si>
  <si>
    <t>2023/24 FY onwards</t>
  </si>
  <si>
    <r>
      <rPr>
        <b/>
        <sz val="12"/>
        <color theme="1"/>
        <rFont val="Calibri"/>
        <family val="2"/>
      </rPr>
      <t>Column BJ</t>
    </r>
    <r>
      <rPr>
        <sz val="12"/>
        <color theme="1"/>
        <rFont val="Calibri"/>
        <family val="2"/>
      </rPr>
      <t xml:space="preserve"> - If procurement is delayed or to be deferred please include an explaination when returning the report</t>
    </r>
  </si>
  <si>
    <t>Total Prior Year Procurements</t>
  </si>
  <si>
    <r>
      <t xml:space="preserve">Unallocated / </t>
    </r>
    <r>
      <rPr>
        <b/>
        <sz val="10"/>
        <color rgb="FFFF0000"/>
        <rFont val="Arial Narrow"/>
        <family val="2"/>
      </rPr>
      <t>(Overspend)</t>
    </r>
  </si>
  <si>
    <t>Less Prior Year Expenditure</t>
  </si>
  <si>
    <t>South Metropolitan Health Service</t>
  </si>
  <si>
    <t>Item/s</t>
  </si>
  <si>
    <t>Project Status</t>
  </si>
  <si>
    <t xml:space="preserve">MONTHLY PROJECTED EXPENDITURE 2020/21 FINANCIAL YEAR </t>
  </si>
  <si>
    <t>MONTHLY PROJECTED EXPENDITURE 2021/22 FINANCIAL YEAR</t>
  </si>
  <si>
    <t>Total 2022/23</t>
  </si>
  <si>
    <t>MI Program - 2022/23</t>
  </si>
  <si>
    <t>Budget held centrally by DoH - savings made to be re-allocated</t>
  </si>
  <si>
    <t xml:space="preserve">Procurement - 2023/24 Year </t>
  </si>
  <si>
    <t>Total Procurement -  2023/24</t>
  </si>
  <si>
    <t>-</t>
  </si>
  <si>
    <t>Original Allocation (as of 
1 July 22)</t>
  </si>
  <si>
    <t>Expenditure Prior to
1 July 22</t>
  </si>
  <si>
    <t>Actual + Forecast 2022/23</t>
  </si>
  <si>
    <t>Forecast Beyond
30 June 23</t>
  </si>
  <si>
    <t>Total Estimated 2022/23 Expenditure</t>
  </si>
  <si>
    <t>Total Actual 2022/23 Expenditure</t>
  </si>
  <si>
    <t xml:space="preserve">ACTUAL MONTHLY EXPENDITURE 2022/23 FINANCIAL YEAR </t>
  </si>
  <si>
    <t>MONTHLY PROJECTED EXPENDITURE 2023/24 FINANCIAL YEAR</t>
  </si>
  <si>
    <t>Total Projected 2023/24 Expenditure</t>
  </si>
  <si>
    <t>2024/25 FY onwards</t>
  </si>
  <si>
    <t>Procurement - 2022/23 Year</t>
  </si>
  <si>
    <t>Total  Procurement -  2022/23</t>
  </si>
  <si>
    <t xml:space="preserve">Procurement - 2024/25 Year </t>
  </si>
  <si>
    <t>Total Procurement -  2024/25</t>
  </si>
  <si>
    <t>MEDICAL IMAGING REPLACEMENT PROGRAM (MIRP) FOR 2022/23 - GL</t>
  </si>
  <si>
    <t>MI Program - Prior Years</t>
  </si>
  <si>
    <t>Original Allocation July 2022</t>
  </si>
  <si>
    <t>MI Program - 2023/24</t>
  </si>
  <si>
    <t>Prior yr Expenditure to 01 Jul 22</t>
  </si>
  <si>
    <t>Forecast Beyond Jun 23</t>
  </si>
  <si>
    <t>Total 2023/24</t>
  </si>
  <si>
    <r>
      <rPr>
        <b/>
        <sz val="12"/>
        <color theme="1"/>
        <rFont val="Calibri"/>
        <family val="2"/>
      </rPr>
      <t>Columns AH to AS</t>
    </r>
    <r>
      <rPr>
        <sz val="12"/>
        <color theme="1"/>
        <rFont val="Calibri"/>
        <family val="2"/>
      </rPr>
      <t xml:space="preserve"> -  Update the </t>
    </r>
    <r>
      <rPr>
        <b/>
        <sz val="12"/>
        <color theme="1"/>
        <rFont val="Calibri"/>
        <family val="2"/>
      </rPr>
      <t>actual</t>
    </r>
    <r>
      <rPr>
        <sz val="12"/>
        <color theme="1"/>
        <rFont val="Calibri"/>
        <family val="2"/>
      </rPr>
      <t xml:space="preserve"> expenditure figures for the current reporting month (ON CASH BASIS).</t>
    </r>
  </si>
  <si>
    <t>Please note actuals are now on cash basis as per the report from cash management that will be sent by Araon Sun/Nilda Rivera</t>
  </si>
  <si>
    <r>
      <t xml:space="preserve">The total actual expenditure amount for the month should equal the </t>
    </r>
    <r>
      <rPr>
        <b/>
        <sz val="12"/>
        <color theme="1"/>
        <rFont val="Calibri"/>
        <family val="2"/>
      </rPr>
      <t>actual</t>
    </r>
    <r>
      <rPr>
        <sz val="12"/>
        <color theme="1"/>
        <rFont val="Calibri"/>
        <family val="2"/>
      </rPr>
      <t xml:space="preserve"> monthly cash figure received from Infrastructure Unit. </t>
    </r>
  </si>
  <si>
    <t>Medical Equipment and Imaging Replacement Program - Monthly Cash Reporting Reporting &amp; Cashflow Forecast</t>
  </si>
  <si>
    <t>Replace with the current financial year</t>
  </si>
  <si>
    <t>replace with relevant years in column L,O,P,Q,U,AG,AH,BG and BH and the relevant rows</t>
  </si>
  <si>
    <t>MEDICAL EQUIPMENT REPLACEMENT PROGRAM FOR 2022/223- Cash Expenditure</t>
  </si>
  <si>
    <t>Audiology Equipment</t>
  </si>
  <si>
    <t>Clinical Data Management Systems</t>
  </si>
  <si>
    <t>Clinical research equipment</t>
  </si>
  <si>
    <t>Dental Instruments</t>
  </si>
  <si>
    <t>Enteral feeding</t>
  </si>
  <si>
    <t>Life support devices</t>
  </si>
  <si>
    <t>Medical imaging, MIRP</t>
  </si>
  <si>
    <t>Medical imaging, MERP</t>
  </si>
  <si>
    <t>Microscope clinical</t>
  </si>
  <si>
    <t>Microscope general purpose</t>
  </si>
  <si>
    <t>Ophthalmology Equipment</t>
  </si>
  <si>
    <t>Patient distracton</t>
  </si>
  <si>
    <t>Patient monitors, Acute Care</t>
  </si>
  <si>
    <t>Patient Monitors, Vital Signs</t>
  </si>
  <si>
    <t>Pressure relieving devices</t>
  </si>
  <si>
    <t>Surgical power tools</t>
  </si>
  <si>
    <t>Surgical planning</t>
  </si>
  <si>
    <t>Technical support</t>
  </si>
  <si>
    <t>Replace the years and dates with the relevant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</si>
</sst>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[Red]\(#,##0\);_-* &quot;-&quot;_-;_-@_-"/>
    <numFmt numFmtId="165" formatCode="#,##0;[Red]\(#,##0\)"/>
    <numFmt numFmtId="166" formatCode="_-* #,##0_-;[Red]* \(#,##0\)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3366FF"/>
      <name val="Arial Narrow"/>
      <family val="2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u val="singleAccounting"/>
      <sz val="10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4CC"/>
        <bgColor rgb="FF000000"/>
      </patternFill>
    </fill>
    <fill>
      <patternFill patternType="solid">
        <fgColor rgb="FFFFF4CC"/>
        <bgColor indexed="64"/>
      </patternFill>
    </fill>
    <fill>
      <patternFill patternType="solid">
        <fgColor rgb="FFDFF0CA"/>
        <bgColor rgb="FF000000"/>
      </patternFill>
    </fill>
    <fill>
      <patternFill patternType="solid">
        <fgColor rgb="FFDFF0CA"/>
        <bgColor indexed="64"/>
      </patternFill>
    </fill>
    <fill>
      <patternFill patternType="solid">
        <fgColor rgb="FFB5DCFF"/>
        <bgColor rgb="FF000000"/>
      </patternFill>
    </fill>
    <fill>
      <patternFill patternType="solid">
        <fgColor rgb="FFB5D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3978D"/>
        <bgColor rgb="FF000000"/>
      </patternFill>
    </fill>
    <fill>
      <patternFill patternType="solid">
        <fgColor rgb="FFF3978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7B7"/>
        <bgColor rgb="FF000000"/>
      </patternFill>
    </fill>
    <fill>
      <patternFill patternType="solid">
        <fgColor rgb="FFFFB7B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4" fillId="0" borderId="0"/>
    <xf numFmtId="0" fontId="14" fillId="0" borderId="0"/>
  </cellStyleXfs>
  <cellXfs count="369">
    <xf numFmtId="0" fontId="0" fillId="0" borderId="0" xfId="0"/>
    <xf numFmtId="0" fontId="0" fillId="12" borderId="0" xfId="0" applyFill="1"/>
    <xf numFmtId="49" fontId="7" fillId="12" borderId="6" xfId="1" applyNumberFormat="1" applyFont="1" applyFill="1" applyBorder="1" applyAlignment="1" applyProtection="1">
      <alignment vertical="center"/>
      <protection locked="0"/>
    </xf>
    <xf numFmtId="0" fontId="2" fillId="12" borderId="0" xfId="0" applyFont="1" applyFill="1"/>
    <xf numFmtId="0" fontId="3" fillId="12" borderId="0" xfId="0" applyFont="1" applyFill="1"/>
    <xf numFmtId="164" fontId="3" fillId="12" borderId="0" xfId="0" applyNumberFormat="1" applyFont="1" applyFill="1" applyBorder="1" applyAlignment="1" applyProtection="1">
      <alignment vertical="center"/>
      <protection locked="0"/>
    </xf>
    <xf numFmtId="164" fontId="7" fillId="12" borderId="0" xfId="1" applyNumberFormat="1" applyFont="1" applyFill="1" applyBorder="1" applyAlignment="1" applyProtection="1">
      <alignment vertical="center"/>
      <protection locked="0"/>
    </xf>
    <xf numFmtId="0" fontId="3" fillId="12" borderId="0" xfId="0" applyFont="1" applyFill="1" applyBorder="1"/>
    <xf numFmtId="0" fontId="3" fillId="12" borderId="6" xfId="0" applyFont="1" applyFill="1" applyBorder="1" applyProtection="1">
      <protection locked="0"/>
    </xf>
    <xf numFmtId="0" fontId="13" fillId="12" borderId="0" xfId="0" applyFont="1" applyFill="1"/>
    <xf numFmtId="0" fontId="3" fillId="12" borderId="0" xfId="0" applyFont="1" applyFill="1" applyProtection="1">
      <protection locked="0"/>
    </xf>
    <xf numFmtId="0" fontId="3" fillId="12" borderId="2" xfId="0" applyFont="1" applyFill="1" applyBorder="1" applyAlignment="1" applyProtection="1">
      <alignment horizontal="center" vertical="center"/>
      <protection locked="0"/>
    </xf>
    <xf numFmtId="166" fontId="3" fillId="12" borderId="0" xfId="0" applyNumberFormat="1" applyFont="1" applyFill="1" applyBorder="1" applyProtection="1">
      <protection locked="0"/>
    </xf>
    <xf numFmtId="17" fontId="4" fillId="9" borderId="0" xfId="0" quotePrefix="1" applyNumberFormat="1" applyFont="1" applyFill="1" applyProtection="1">
      <protection locked="0"/>
    </xf>
    <xf numFmtId="0" fontId="3" fillId="16" borderId="0" xfId="0" applyFont="1" applyFill="1" applyBorder="1" applyProtection="1">
      <protection locked="0"/>
    </xf>
    <xf numFmtId="0" fontId="3" fillId="16" borderId="0" xfId="0" applyFont="1" applyFill="1" applyBorder="1" applyAlignment="1" applyProtection="1">
      <alignment vertical="center"/>
      <protection locked="0"/>
    </xf>
    <xf numFmtId="0" fontId="3" fillId="16" borderId="0" xfId="0" applyFont="1" applyFill="1" applyBorder="1" applyAlignment="1" applyProtection="1">
      <alignment horizontal="center" vertical="center"/>
      <protection locked="0"/>
    </xf>
    <xf numFmtId="0" fontId="6" fillId="12" borderId="0" xfId="0" applyFont="1" applyFill="1"/>
    <xf numFmtId="0" fontId="17" fillId="12" borderId="3" xfId="0" applyFont="1" applyFill="1" applyBorder="1"/>
    <xf numFmtId="0" fontId="18" fillId="12" borderId="4" xfId="0" applyFont="1" applyFill="1" applyBorder="1"/>
    <xf numFmtId="0" fontId="3" fillId="12" borderId="4" xfId="0" applyFont="1" applyFill="1" applyBorder="1"/>
    <xf numFmtId="0" fontId="3" fillId="12" borderId="5" xfId="0" applyFont="1" applyFill="1" applyBorder="1"/>
    <xf numFmtId="0" fontId="18" fillId="12" borderId="11" xfId="0" applyFont="1" applyFill="1" applyBorder="1"/>
    <xf numFmtId="0" fontId="18" fillId="12" borderId="0" xfId="0" applyFont="1" applyFill="1" applyBorder="1"/>
    <xf numFmtId="0" fontId="3" fillId="12" borderId="12" xfId="0" applyFont="1" applyFill="1" applyBorder="1"/>
    <xf numFmtId="0" fontId="19" fillId="12" borderId="0" xfId="0" applyFont="1" applyFill="1" applyBorder="1"/>
    <xf numFmtId="0" fontId="17" fillId="12" borderId="11" xfId="0" applyFont="1" applyFill="1" applyBorder="1" applyAlignment="1"/>
    <xf numFmtId="0" fontId="17" fillId="12" borderId="0" xfId="0" applyFont="1" applyFill="1" applyBorder="1" applyAlignment="1"/>
    <xf numFmtId="0" fontId="3" fillId="12" borderId="11" xfId="0" applyFont="1" applyFill="1" applyBorder="1"/>
    <xf numFmtId="0" fontId="18" fillId="12" borderId="11" xfId="0" applyFont="1" applyFill="1" applyBorder="1" applyAlignment="1">
      <alignment horizontal="center"/>
    </xf>
    <xf numFmtId="0" fontId="18" fillId="12" borderId="0" xfId="0" quotePrefix="1" applyFont="1" applyFill="1" applyBorder="1" applyAlignment="1"/>
    <xf numFmtId="0" fontId="19" fillId="12" borderId="11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0" fontId="18" fillId="12" borderId="9" xfId="0" applyFont="1" applyFill="1" applyBorder="1"/>
    <xf numFmtId="0" fontId="3" fillId="12" borderId="9" xfId="0" applyFont="1" applyFill="1" applyBorder="1"/>
    <xf numFmtId="0" fontId="3" fillId="12" borderId="10" xfId="0" applyFont="1" applyFill="1" applyBorder="1"/>
    <xf numFmtId="0" fontId="18" fillId="12" borderId="0" xfId="0" applyFont="1" applyFill="1" applyAlignment="1">
      <alignment horizontal="center"/>
    </xf>
    <xf numFmtId="0" fontId="18" fillId="12" borderId="0" xfId="0" applyFont="1" applyFill="1"/>
    <xf numFmtId="0" fontId="18" fillId="12" borderId="0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left" vertical="top" wrapText="1"/>
    </xf>
    <xf numFmtId="0" fontId="17" fillId="12" borderId="11" xfId="0" applyFont="1" applyFill="1" applyBorder="1"/>
    <xf numFmtId="0" fontId="19" fillId="11" borderId="11" xfId="0" applyFont="1" applyFill="1" applyBorder="1"/>
    <xf numFmtId="0" fontId="18" fillId="11" borderId="0" xfId="0" applyFont="1" applyFill="1" applyBorder="1"/>
    <xf numFmtId="0" fontId="3" fillId="11" borderId="0" xfId="0" applyFont="1" applyFill="1" applyBorder="1"/>
    <xf numFmtId="0" fontId="3" fillId="11" borderId="12" xfId="0" applyFont="1" applyFill="1" applyBorder="1"/>
    <xf numFmtId="0" fontId="17" fillId="12" borderId="11" xfId="0" applyFont="1" applyFill="1" applyBorder="1" applyAlignment="1">
      <alignment horizontal="center"/>
    </xf>
    <xf numFmtId="0" fontId="2" fillId="12" borderId="0" xfId="0" applyFont="1" applyFill="1" applyProtection="1">
      <protection locked="0"/>
    </xf>
    <xf numFmtId="0" fontId="3" fillId="12" borderId="0" xfId="0" applyFont="1" applyFill="1" applyAlignment="1" applyProtection="1">
      <alignment horizontal="center"/>
      <protection locked="0"/>
    </xf>
    <xf numFmtId="164" fontId="3" fillId="12" borderId="0" xfId="0" applyNumberFormat="1" applyFont="1" applyFill="1" applyProtection="1">
      <protection locked="0"/>
    </xf>
    <xf numFmtId="0" fontId="4" fillId="12" borderId="0" xfId="0" applyFont="1" applyFill="1" applyAlignment="1" applyProtection="1">
      <alignment vertical="center"/>
      <protection locked="0"/>
    </xf>
    <xf numFmtId="43" fontId="3" fillId="12" borderId="0" xfId="0" applyNumberFormat="1" applyFont="1" applyFill="1" applyProtection="1">
      <protection locked="0"/>
    </xf>
    <xf numFmtId="164" fontId="3" fillId="12" borderId="0" xfId="0" applyNumberFormat="1" applyFont="1" applyFill="1" applyBorder="1" applyProtection="1">
      <protection locked="0"/>
    </xf>
    <xf numFmtId="0" fontId="12" fillId="13" borderId="0" xfId="0" applyFont="1" applyFill="1" applyBorder="1" applyProtection="1">
      <protection locked="0"/>
    </xf>
    <xf numFmtId="164" fontId="5" fillId="6" borderId="2" xfId="0" applyNumberFormat="1" applyFont="1" applyFill="1" applyBorder="1" applyAlignment="1" applyProtection="1">
      <alignment horizontal="center"/>
      <protection locked="0"/>
    </xf>
    <xf numFmtId="164" fontId="5" fillId="6" borderId="1" xfId="0" applyNumberFormat="1" applyFont="1" applyFill="1" applyBorder="1" applyAlignment="1" applyProtection="1">
      <alignment vertical="center"/>
      <protection locked="0"/>
    </xf>
    <xf numFmtId="164" fontId="5" fillId="8" borderId="2" xfId="0" applyNumberFormat="1" applyFont="1" applyFill="1" applyBorder="1" applyAlignment="1" applyProtection="1">
      <alignment horizontal="center"/>
      <protection locked="0"/>
    </xf>
    <xf numFmtId="164" fontId="3" fillId="8" borderId="10" xfId="0" applyNumberFormat="1" applyFont="1" applyFill="1" applyBorder="1" applyProtection="1">
      <protection locked="0"/>
    </xf>
    <xf numFmtId="0" fontId="5" fillId="15" borderId="7" xfId="0" applyFont="1" applyFill="1" applyBorder="1" applyAlignment="1" applyProtection="1">
      <alignment horizontal="center" vertical="top" wrapText="1"/>
      <protection locked="0"/>
    </xf>
    <xf numFmtId="164" fontId="5" fillId="4" borderId="7" xfId="0" quotePrefix="1" applyNumberFormat="1" applyFont="1" applyFill="1" applyBorder="1" applyAlignment="1" applyProtection="1">
      <alignment horizontal="center" vertical="center" wrapText="1"/>
      <protection locked="0"/>
    </xf>
    <xf numFmtId="164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7" xfId="0" applyNumberFormat="1" applyFont="1" applyFill="1" applyBorder="1" applyAlignment="1" applyProtection="1">
      <alignment horizontal="center" vertical="center" wrapText="1"/>
      <protection locked="0"/>
    </xf>
    <xf numFmtId="17" fontId="11" fillId="6" borderId="7" xfId="0" applyNumberFormat="1" applyFont="1" applyFill="1" applyBorder="1" applyAlignment="1" applyProtection="1">
      <alignment horizontal="center" vertical="center"/>
      <protection locked="0"/>
    </xf>
    <xf numFmtId="164" fontId="5" fillId="6" borderId="2" xfId="0" quotePrefix="1" applyNumberFormat="1" applyFont="1" applyFill="1" applyBorder="1" applyAlignment="1" applyProtection="1">
      <alignment horizontal="center" vertical="center" wrapText="1"/>
      <protection locked="0"/>
    </xf>
    <xf numFmtId="17" fontId="11" fillId="8" borderId="7" xfId="0" applyNumberFormat="1" applyFont="1" applyFill="1" applyBorder="1" applyAlignment="1" applyProtection="1">
      <alignment horizontal="center" vertical="center"/>
      <protection locked="0"/>
    </xf>
    <xf numFmtId="164" fontId="5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16" borderId="0" xfId="0" applyFont="1" applyFill="1" applyBorder="1" applyAlignment="1" applyProtection="1">
      <alignment vertical="top"/>
      <protection locked="0"/>
    </xf>
    <xf numFmtId="0" fontId="6" fillId="17" borderId="2" xfId="0" quotePrefix="1" applyFont="1" applyFill="1" applyBorder="1" applyAlignment="1" applyProtection="1">
      <alignment horizontal="left" vertical="center"/>
      <protection locked="0"/>
    </xf>
    <xf numFmtId="0" fontId="3" fillId="12" borderId="2" xfId="0" applyFont="1" applyFill="1" applyBorder="1" applyProtection="1">
      <protection locked="0"/>
    </xf>
    <xf numFmtId="0" fontId="6" fillId="16" borderId="0" xfId="0" quotePrefix="1" applyFont="1" applyFill="1" applyBorder="1" applyAlignment="1" applyProtection="1">
      <alignment horizontal="left" vertical="top"/>
      <protection locked="0"/>
    </xf>
    <xf numFmtId="0" fontId="13" fillId="17" borderId="2" xfId="0" applyFont="1" applyFill="1" applyBorder="1" applyAlignment="1" applyProtection="1">
      <alignment vertical="center"/>
      <protection locked="0"/>
    </xf>
    <xf numFmtId="0" fontId="6" fillId="17" borderId="2" xfId="0" applyFont="1" applyFill="1" applyBorder="1" applyAlignment="1" applyProtection="1">
      <alignment vertical="center"/>
      <protection locked="0"/>
    </xf>
    <xf numFmtId="0" fontId="13" fillId="17" borderId="2" xfId="0" applyFont="1" applyFill="1" applyBorder="1" applyAlignment="1" applyProtection="1">
      <alignment horizontal="center" vertical="center"/>
      <protection locked="0"/>
    </xf>
    <xf numFmtId="164" fontId="13" fillId="17" borderId="2" xfId="0" applyNumberFormat="1" applyFont="1" applyFill="1" applyBorder="1" applyAlignment="1" applyProtection="1">
      <alignment vertical="center"/>
      <protection locked="0"/>
    </xf>
    <xf numFmtId="0" fontId="13" fillId="12" borderId="6" xfId="0" applyFont="1" applyFill="1" applyBorder="1" applyProtection="1">
      <protection locked="0"/>
    </xf>
    <xf numFmtId="0" fontId="13" fillId="12" borderId="0" xfId="0" applyFont="1" applyFill="1" applyProtection="1">
      <protection locked="0"/>
    </xf>
    <xf numFmtId="0" fontId="6" fillId="11" borderId="2" xfId="0" applyFont="1" applyFill="1" applyBorder="1" applyAlignment="1" applyProtection="1">
      <alignment vertical="center"/>
      <protection locked="0"/>
    </xf>
    <xf numFmtId="0" fontId="6" fillId="11" borderId="2" xfId="0" applyFont="1" applyFill="1" applyBorder="1" applyProtection="1">
      <protection locked="0"/>
    </xf>
    <xf numFmtId="0" fontId="6" fillId="11" borderId="2" xfId="0" applyFont="1" applyFill="1" applyBorder="1" applyAlignment="1" applyProtection="1">
      <alignment horizontal="center" vertical="center"/>
      <protection locked="0"/>
    </xf>
    <xf numFmtId="0" fontId="3" fillId="12" borderId="2" xfId="0" applyFont="1" applyFill="1" applyBorder="1" applyAlignment="1" applyProtection="1">
      <alignment vertical="center"/>
      <protection locked="0"/>
    </xf>
    <xf numFmtId="0" fontId="3" fillId="12" borderId="7" xfId="0" applyFont="1" applyFill="1" applyBorder="1" applyProtection="1">
      <protection locked="0"/>
    </xf>
    <xf numFmtId="0" fontId="3" fillId="12" borderId="0" xfId="0" applyFont="1" applyFill="1" applyBorder="1" applyProtection="1">
      <protection locked="0"/>
    </xf>
    <xf numFmtId="0" fontId="3" fillId="12" borderId="0" xfId="0" applyFont="1" applyFill="1" applyBorder="1" applyAlignment="1" applyProtection="1">
      <alignment vertical="center"/>
      <protection locked="0"/>
    </xf>
    <xf numFmtId="0" fontId="3" fillId="12" borderId="0" xfId="0" applyFont="1" applyFill="1" applyBorder="1" applyAlignment="1" applyProtection="1">
      <alignment horizontal="center" vertical="center"/>
      <protection locked="0"/>
    </xf>
    <xf numFmtId="41" fontId="3" fillId="12" borderId="0" xfId="0" applyNumberFormat="1" applyFont="1" applyFill="1" applyBorder="1" applyProtection="1">
      <protection locked="0"/>
    </xf>
    <xf numFmtId="41" fontId="3" fillId="12" borderId="0" xfId="0" quotePrefix="1" applyNumberFormat="1" applyFont="1" applyFill="1" applyBorder="1" applyAlignment="1" applyProtection="1">
      <alignment horizontal="left" indent="2"/>
      <protection locked="0"/>
    </xf>
    <xf numFmtId="164" fontId="5" fillId="12" borderId="0" xfId="0" applyNumberFormat="1" applyFont="1" applyFill="1" applyBorder="1" applyProtection="1">
      <protection locked="0"/>
    </xf>
    <xf numFmtId="0" fontId="5" fillId="12" borderId="0" xfId="0" applyFont="1" applyFill="1" applyBorder="1" applyAlignment="1" applyProtection="1">
      <alignment horizontal="right"/>
      <protection locked="0"/>
    </xf>
    <xf numFmtId="41" fontId="5" fillId="12" borderId="0" xfId="0" applyNumberFormat="1" applyFont="1" applyFill="1" applyBorder="1" applyProtection="1">
      <protection locked="0"/>
    </xf>
    <xf numFmtId="0" fontId="3" fillId="12" borderId="0" xfId="0" quotePrefix="1" applyNumberFormat="1" applyFont="1" applyFill="1" applyBorder="1" applyAlignment="1" applyProtection="1">
      <alignment horizontal="left" indent="2"/>
      <protection locked="0"/>
    </xf>
    <xf numFmtId="0" fontId="3" fillId="12" borderId="0" xfId="0" applyFont="1" applyFill="1" applyBorder="1" applyAlignment="1" applyProtection="1">
      <alignment horizontal="right"/>
      <protection locked="0"/>
    </xf>
    <xf numFmtId="164" fontId="15" fillId="12" borderId="0" xfId="0" applyNumberFormat="1" applyFont="1" applyFill="1" applyBorder="1" applyProtection="1">
      <protection locked="0"/>
    </xf>
    <xf numFmtId="164" fontId="16" fillId="12" borderId="0" xfId="0" applyNumberFormat="1" applyFont="1" applyFill="1" applyBorder="1" applyProtection="1">
      <protection locked="0"/>
    </xf>
    <xf numFmtId="0" fontId="5" fillId="12" borderId="0" xfId="0" quotePrefix="1" applyNumberFormat="1" applyFont="1" applyFill="1" applyBorder="1" applyAlignment="1" applyProtection="1">
      <protection locked="0"/>
    </xf>
    <xf numFmtId="0" fontId="15" fillId="12" borderId="0" xfId="0" quotePrefix="1" applyNumberFormat="1" applyFont="1" applyFill="1" applyBorder="1" applyAlignment="1" applyProtection="1">
      <alignment horizontal="left"/>
      <protection locked="0"/>
    </xf>
    <xf numFmtId="0" fontId="5" fillId="12" borderId="0" xfId="0" quotePrefix="1" applyNumberFormat="1" applyFont="1" applyFill="1" applyBorder="1" applyAlignment="1" applyProtection="1">
      <alignment horizontal="left" indent="1"/>
      <protection locked="0"/>
    </xf>
    <xf numFmtId="166" fontId="5" fillId="12" borderId="0" xfId="0" applyNumberFormat="1" applyFont="1" applyFill="1" applyBorder="1" applyProtection="1">
      <protection locked="0"/>
    </xf>
    <xf numFmtId="0" fontId="15" fillId="12" borderId="0" xfId="0" quotePrefix="1" applyNumberFormat="1" applyFont="1" applyFill="1" applyBorder="1" applyAlignment="1" applyProtection="1">
      <protection locked="0"/>
    </xf>
    <xf numFmtId="0" fontId="5" fillId="12" borderId="1" xfId="0" applyFont="1" applyFill="1" applyBorder="1" applyAlignment="1" applyProtection="1">
      <alignment horizontal="center" vertical="top" wrapText="1"/>
      <protection locked="0"/>
    </xf>
    <xf numFmtId="0" fontId="5" fillId="12" borderId="6" xfId="0" applyFont="1" applyFill="1" applyBorder="1" applyAlignment="1" applyProtection="1">
      <alignment horizontal="center" vertical="top"/>
      <protection locked="0"/>
    </xf>
    <xf numFmtId="0" fontId="5" fillId="12" borderId="7" xfId="0" applyFont="1" applyFill="1" applyBorder="1" applyAlignment="1" applyProtection="1">
      <alignment horizontal="center" vertical="top"/>
      <protection locked="0"/>
    </xf>
    <xf numFmtId="0" fontId="22" fillId="12" borderId="0" xfId="0" applyFont="1" applyFill="1"/>
    <xf numFmtId="164" fontId="5" fillId="19" borderId="2" xfId="0" applyNumberFormat="1" applyFont="1" applyFill="1" applyBorder="1" applyAlignment="1" applyProtection="1">
      <alignment horizontal="center"/>
      <protection locked="0"/>
    </xf>
    <xf numFmtId="164" fontId="5" fillId="19" borderId="1" xfId="0" applyNumberFormat="1" applyFont="1" applyFill="1" applyBorder="1" applyAlignment="1" applyProtection="1">
      <alignment vertical="center"/>
      <protection locked="0"/>
    </xf>
    <xf numFmtId="17" fontId="11" fillId="19" borderId="7" xfId="0" applyNumberFormat="1" applyFont="1" applyFill="1" applyBorder="1" applyAlignment="1" applyProtection="1">
      <alignment horizontal="center" vertical="center"/>
      <protection locked="0"/>
    </xf>
    <xf numFmtId="164" fontId="5" fillId="19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16" borderId="5" xfId="0" applyFont="1" applyFill="1" applyBorder="1" applyProtection="1">
      <protection locked="0"/>
    </xf>
    <xf numFmtId="0" fontId="3" fillId="12" borderId="13" xfId="0" applyFont="1" applyFill="1" applyBorder="1" applyProtection="1">
      <protection locked="0"/>
    </xf>
    <xf numFmtId="0" fontId="5" fillId="12" borderId="13" xfId="0" applyFont="1" applyFill="1" applyBorder="1" applyProtection="1">
      <protection locked="0"/>
    </xf>
    <xf numFmtId="0" fontId="3" fillId="12" borderId="13" xfId="0" applyFont="1" applyFill="1" applyBorder="1" applyAlignment="1" applyProtection="1">
      <alignment vertical="center"/>
      <protection locked="0"/>
    </xf>
    <xf numFmtId="0" fontId="3" fillId="12" borderId="13" xfId="0" applyFont="1" applyFill="1" applyBorder="1" applyAlignment="1" applyProtection="1">
      <alignment horizontal="center" vertical="center"/>
      <protection locked="0"/>
    </xf>
    <xf numFmtId="1" fontId="7" fillId="0" borderId="6" xfId="0" quotePrefix="1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65" fontId="7" fillId="0" borderId="6" xfId="0" quotePrefix="1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49" fontId="8" fillId="0" borderId="6" xfId="1" quotePrefix="1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0" quotePrefix="1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6" xfId="0" quotePrefix="1" applyFont="1" applyBorder="1" applyAlignment="1">
      <alignment horizontal="left" vertical="center" wrapText="1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1" fontId="7" fillId="12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7" fillId="12" borderId="14" xfId="0" applyNumberFormat="1" applyFont="1" applyFill="1" applyBorder="1" applyAlignment="1" applyProtection="1">
      <alignment horizontal="center" vertical="center"/>
      <protection locked="0"/>
    </xf>
    <xf numFmtId="165" fontId="7" fillId="12" borderId="14" xfId="0" applyNumberFormat="1" applyFont="1" applyFill="1" applyBorder="1" applyAlignment="1" applyProtection="1">
      <alignment vertical="center"/>
      <protection locked="0"/>
    </xf>
    <xf numFmtId="0" fontId="7" fillId="12" borderId="14" xfId="0" quotePrefix="1" applyFont="1" applyFill="1" applyBorder="1" applyAlignment="1" applyProtection="1">
      <alignment horizontal="left" vertical="center" wrapText="1"/>
      <protection locked="0"/>
    </xf>
    <xf numFmtId="49" fontId="7" fillId="12" borderId="14" xfId="1" applyNumberFormat="1" applyFont="1" applyFill="1" applyBorder="1" applyAlignment="1" applyProtection="1">
      <alignment vertical="center"/>
      <protection locked="0"/>
    </xf>
    <xf numFmtId="0" fontId="7" fillId="12" borderId="14" xfId="0" applyFont="1" applyFill="1" applyBorder="1" applyAlignment="1" applyProtection="1">
      <alignment horizontal="center" vertical="center" wrapText="1"/>
      <protection locked="0"/>
    </xf>
    <xf numFmtId="49" fontId="8" fillId="12" borderId="14" xfId="1" applyNumberFormat="1" applyFont="1" applyFill="1" applyBorder="1" applyAlignment="1" applyProtection="1">
      <alignment horizontal="center" vertical="center" wrapText="1"/>
      <protection locked="0"/>
    </xf>
    <xf numFmtId="49" fontId="7" fillId="12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14" xfId="0" applyNumberFormat="1" applyFont="1" applyFill="1" applyBorder="1" applyAlignment="1" applyProtection="1">
      <alignment horizontal="center" vertical="center"/>
      <protection locked="0"/>
    </xf>
    <xf numFmtId="49" fontId="8" fillId="12" borderId="14" xfId="1" quotePrefix="1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quotePrefix="1" applyNumberFormat="1" applyFont="1" applyBorder="1" applyAlignment="1" applyProtection="1">
      <alignment horizontal="center" vertical="center" wrapText="1"/>
      <protection locked="0"/>
    </xf>
    <xf numFmtId="49" fontId="7" fillId="12" borderId="14" xfId="0" quotePrefix="1" applyNumberFormat="1" applyFont="1" applyFill="1" applyBorder="1" applyAlignment="1" applyProtection="1">
      <alignment horizontal="center" vertical="center" wrapText="1"/>
      <protection locked="0"/>
    </xf>
    <xf numFmtId="49" fontId="9" fillId="12" borderId="14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12" borderId="16" xfId="0" applyFont="1" applyFill="1" applyBorder="1" applyProtection="1">
      <protection locked="0"/>
    </xf>
    <xf numFmtId="0" fontId="3" fillId="12" borderId="16" xfId="0" applyFont="1" applyFill="1" applyBorder="1" applyAlignment="1" applyProtection="1">
      <alignment vertical="center"/>
      <protection locked="0"/>
    </xf>
    <xf numFmtId="0" fontId="3" fillId="12" borderId="16" xfId="0" applyFont="1" applyFill="1" applyBorder="1" applyAlignment="1" applyProtection="1">
      <alignment horizontal="center" vertical="center"/>
      <protection locked="0"/>
    </xf>
    <xf numFmtId="0" fontId="3" fillId="12" borderId="14" xfId="0" applyFont="1" applyFill="1" applyBorder="1" applyProtection="1">
      <protection locked="0"/>
    </xf>
    <xf numFmtId="164" fontId="5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Protection="1">
      <protection locked="0"/>
    </xf>
    <xf numFmtId="49" fontId="7" fillId="0" borderId="14" xfId="1" applyNumberFormat="1" applyFont="1" applyFill="1" applyBorder="1" applyAlignment="1" applyProtection="1">
      <alignment vertical="center"/>
      <protection locked="0"/>
    </xf>
    <xf numFmtId="0" fontId="6" fillId="0" borderId="6" xfId="0" quotePrefix="1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41" fontId="24" fillId="12" borderId="0" xfId="0" quotePrefix="1" applyNumberFormat="1" applyFont="1" applyFill="1" applyBorder="1" applyAlignment="1" applyProtection="1">
      <alignment horizontal="left"/>
      <protection locked="0"/>
    </xf>
    <xf numFmtId="1" fontId="7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7" fillId="0" borderId="6" xfId="0" quotePrefix="1" applyNumberFormat="1" applyFont="1" applyFill="1" applyBorder="1" applyAlignment="1" applyProtection="1">
      <alignment horizontal="left" vertical="center"/>
      <protection locked="0"/>
    </xf>
    <xf numFmtId="165" fontId="7" fillId="12" borderId="14" xfId="0" quotePrefix="1" applyNumberFormat="1" applyFont="1" applyFill="1" applyBorder="1" applyAlignment="1" applyProtection="1">
      <alignment horizontal="left" vertical="center"/>
      <protection locked="0"/>
    </xf>
    <xf numFmtId="166" fontId="13" fillId="17" borderId="2" xfId="0" applyNumberFormat="1" applyFont="1" applyFill="1" applyBorder="1" applyAlignment="1" applyProtection="1">
      <alignment horizontal="center" vertical="center"/>
      <protection locked="0"/>
    </xf>
    <xf numFmtId="166" fontId="13" fillId="17" borderId="2" xfId="0" applyNumberFormat="1" applyFont="1" applyFill="1" applyBorder="1" applyAlignment="1" applyProtection="1">
      <alignment vertical="center"/>
      <protection locked="0"/>
    </xf>
    <xf numFmtId="166" fontId="7" fillId="0" borderId="6" xfId="1" applyNumberFormat="1" applyFont="1" applyFill="1" applyBorder="1" applyAlignment="1" applyProtection="1">
      <alignment vertical="center"/>
      <protection locked="0"/>
    </xf>
    <xf numFmtId="166" fontId="7" fillId="12" borderId="14" xfId="0" applyNumberFormat="1" applyFont="1" applyFill="1" applyBorder="1" applyAlignment="1" applyProtection="1">
      <alignment vertical="center"/>
      <protection locked="0"/>
    </xf>
    <xf numFmtId="166" fontId="3" fillId="12" borderId="15" xfId="0" applyNumberFormat="1" applyFont="1" applyFill="1" applyBorder="1" applyAlignment="1" applyProtection="1">
      <alignment vertical="center"/>
      <protection locked="0"/>
    </xf>
    <xf numFmtId="166" fontId="3" fillId="0" borderId="6" xfId="0" applyNumberFormat="1" applyFont="1" applyBorder="1" applyAlignment="1" applyProtection="1">
      <alignment vertical="center"/>
      <protection locked="0"/>
    </xf>
    <xf numFmtId="166" fontId="3" fillId="6" borderId="6" xfId="0" applyNumberFormat="1" applyFont="1" applyFill="1" applyBorder="1" applyAlignment="1" applyProtection="1">
      <alignment vertical="center"/>
      <protection locked="0"/>
    </xf>
    <xf numFmtId="166" fontId="3" fillId="12" borderId="14" xfId="0" applyNumberFormat="1" applyFont="1" applyFill="1" applyBorder="1" applyAlignment="1" applyProtection="1">
      <alignment vertical="center"/>
      <protection locked="0"/>
    </xf>
    <xf numFmtId="166" fontId="3" fillId="19" borderId="14" xfId="0" applyNumberFormat="1" applyFont="1" applyFill="1" applyBorder="1" applyAlignment="1" applyProtection="1">
      <alignment vertical="center"/>
      <protection locked="0"/>
    </xf>
    <xf numFmtId="166" fontId="7" fillId="12" borderId="14" xfId="1" applyNumberFormat="1" applyFont="1" applyFill="1" applyBorder="1" applyAlignment="1" applyProtection="1">
      <alignment vertical="center"/>
      <protection locked="0"/>
    </xf>
    <xf numFmtId="166" fontId="3" fillId="8" borderId="6" xfId="0" applyNumberFormat="1" applyFont="1" applyFill="1" applyBorder="1" applyAlignment="1" applyProtection="1">
      <alignment vertical="center"/>
      <protection locked="0"/>
    </xf>
    <xf numFmtId="166" fontId="7" fillId="0" borderId="14" xfId="0" applyNumberFormat="1" applyFont="1" applyFill="1" applyBorder="1" applyAlignment="1" applyProtection="1">
      <alignment vertical="center"/>
      <protection locked="0"/>
    </xf>
    <xf numFmtId="166" fontId="3" fillId="0" borderId="14" xfId="0" applyNumberFormat="1" applyFont="1" applyFill="1" applyBorder="1" applyAlignment="1" applyProtection="1">
      <alignment vertical="center"/>
      <protection locked="0"/>
    </xf>
    <xf numFmtId="166" fontId="7" fillId="12" borderId="16" xfId="0" applyNumberFormat="1" applyFont="1" applyFill="1" applyBorder="1" applyAlignment="1" applyProtection="1">
      <alignment vertical="center"/>
      <protection locked="0"/>
    </xf>
    <xf numFmtId="166" fontId="3" fillId="12" borderId="16" xfId="0" applyNumberFormat="1" applyFont="1" applyFill="1" applyBorder="1" applyAlignment="1" applyProtection="1">
      <alignment vertical="center"/>
      <protection locked="0"/>
    </xf>
    <xf numFmtId="166" fontId="3" fillId="19" borderId="16" xfId="0" applyNumberFormat="1" applyFont="1" applyFill="1" applyBorder="1" applyAlignment="1" applyProtection="1">
      <alignment vertical="center"/>
      <protection locked="0"/>
    </xf>
    <xf numFmtId="166" fontId="7" fillId="12" borderId="16" xfId="1" applyNumberFormat="1" applyFont="1" applyFill="1" applyBorder="1" applyAlignment="1" applyProtection="1">
      <alignment vertical="center"/>
      <protection locked="0"/>
    </xf>
    <xf numFmtId="166" fontId="3" fillId="16" borderId="0" xfId="0" applyNumberFormat="1" applyFont="1" applyFill="1" applyBorder="1" applyAlignment="1" applyProtection="1">
      <alignment vertical="center"/>
      <protection locked="0"/>
    </xf>
    <xf numFmtId="166" fontId="7" fillId="0" borderId="14" xfId="1" applyNumberFormat="1" applyFont="1" applyFill="1" applyBorder="1" applyAlignment="1" applyProtection="1">
      <alignment vertical="center"/>
      <protection locked="0"/>
    </xf>
    <xf numFmtId="166" fontId="3" fillId="0" borderId="6" xfId="0" applyNumberFormat="1" applyFont="1" applyFill="1" applyBorder="1" applyAlignment="1" applyProtection="1">
      <alignment vertical="center"/>
      <protection locked="0"/>
    </xf>
    <xf numFmtId="166" fontId="3" fillId="19" borderId="6" xfId="0" applyNumberFormat="1" applyFont="1" applyFill="1" applyBorder="1" applyAlignment="1" applyProtection="1">
      <alignment vertical="center"/>
      <protection locked="0"/>
    </xf>
    <xf numFmtId="166" fontId="13" fillId="0" borderId="6" xfId="0" applyNumberFormat="1" applyFont="1" applyFill="1" applyBorder="1" applyAlignment="1" applyProtection="1">
      <alignment horizontal="center" vertical="center"/>
      <protection locked="0"/>
    </xf>
    <xf numFmtId="166" fontId="3" fillId="0" borderId="6" xfId="0" applyNumberFormat="1" applyFont="1" applyFill="1" applyBorder="1" applyAlignment="1" applyProtection="1">
      <alignment horizontal="center" vertical="center"/>
      <protection locked="0"/>
    </xf>
    <xf numFmtId="166" fontId="3" fillId="12" borderId="13" xfId="0" applyNumberFormat="1" applyFont="1" applyFill="1" applyBorder="1" applyAlignment="1" applyProtection="1">
      <alignment vertical="center"/>
      <protection locked="0"/>
    </xf>
    <xf numFmtId="166" fontId="6" fillId="11" borderId="2" xfId="0" applyNumberFormat="1" applyFont="1" applyFill="1" applyBorder="1" applyAlignment="1" applyProtection="1">
      <alignment vertical="center"/>
      <protection locked="0"/>
    </xf>
    <xf numFmtId="166" fontId="3" fillId="12" borderId="2" xfId="0" applyNumberFormat="1" applyFont="1" applyFill="1" applyBorder="1" applyAlignment="1" applyProtection="1">
      <alignment vertical="center"/>
      <protection locked="0"/>
    </xf>
    <xf numFmtId="166" fontId="3" fillId="12" borderId="0" xfId="0" applyNumberFormat="1" applyFont="1" applyFill="1" applyBorder="1" applyAlignment="1" applyProtection="1">
      <alignment vertical="center"/>
      <protection locked="0"/>
    </xf>
    <xf numFmtId="166" fontId="3" fillId="12" borderId="0" xfId="0" applyNumberFormat="1" applyFont="1" applyFill="1" applyProtection="1">
      <protection locked="0"/>
    </xf>
    <xf numFmtId="166" fontId="3" fillId="12" borderId="0" xfId="0" quotePrefix="1" applyNumberFormat="1" applyFont="1" applyFill="1" applyAlignment="1" applyProtection="1">
      <alignment horizontal="right"/>
      <protection locked="0"/>
    </xf>
    <xf numFmtId="166" fontId="3" fillId="12" borderId="0" xfId="0" quotePrefix="1" applyNumberFormat="1" applyFont="1" applyFill="1" applyBorder="1" applyAlignment="1" applyProtection="1">
      <alignment horizontal="left" indent="2"/>
      <protection locked="0"/>
    </xf>
    <xf numFmtId="166" fontId="5" fillId="12" borderId="0" xfId="0" quotePrefix="1" applyNumberFormat="1" applyFont="1" applyFill="1" applyBorder="1" applyAlignment="1" applyProtection="1">
      <alignment horizontal="left"/>
      <protection locked="0"/>
    </xf>
    <xf numFmtId="0" fontId="7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164" fontId="3" fillId="12" borderId="0" xfId="0" applyNumberFormat="1" applyFont="1" applyFill="1" applyBorder="1" applyAlignment="1" applyProtection="1">
      <alignment horizontal="right"/>
      <protection locked="0"/>
    </xf>
    <xf numFmtId="164" fontId="26" fillId="12" borderId="0" xfId="0" applyNumberFormat="1" applyFont="1" applyFill="1" applyProtection="1">
      <protection locked="0"/>
    </xf>
    <xf numFmtId="166" fontId="26" fillId="12" borderId="0" xfId="0" applyNumberFormat="1" applyFont="1" applyFill="1" applyBorder="1" applyProtection="1">
      <protection locked="0"/>
    </xf>
    <xf numFmtId="0" fontId="3" fillId="16" borderId="0" xfId="0" applyFont="1" applyFill="1" applyBorder="1" applyAlignment="1" applyProtection="1">
      <alignment horizontal="center"/>
      <protection locked="0"/>
    </xf>
    <xf numFmtId="49" fontId="7" fillId="0" borderId="6" xfId="4" quotePrefix="1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vertical="center"/>
    </xf>
    <xf numFmtId="43" fontId="3" fillId="0" borderId="0" xfId="0" applyNumberFormat="1" applyFont="1"/>
    <xf numFmtId="0" fontId="12" fillId="7" borderId="0" xfId="0" applyFont="1" applyFill="1"/>
    <xf numFmtId="17" fontId="4" fillId="8" borderId="0" xfId="0" quotePrefix="1" applyNumberFormat="1" applyFont="1" applyFill="1" applyProtection="1">
      <protection locked="0"/>
    </xf>
    <xf numFmtId="164" fontId="5" fillId="6" borderId="2" xfId="0" applyNumberFormat="1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vertical="center"/>
    </xf>
    <xf numFmtId="164" fontId="5" fillId="8" borderId="2" xfId="0" applyNumberFormat="1" applyFont="1" applyFill="1" applyBorder="1" applyAlignment="1">
      <alignment horizontal="center"/>
    </xf>
    <xf numFmtId="164" fontId="5" fillId="8" borderId="2" xfId="0" applyNumberFormat="1" applyFont="1" applyFill="1" applyBorder="1" applyAlignment="1">
      <alignment horizontal="center" wrapText="1"/>
    </xf>
    <xf numFmtId="164" fontId="3" fillId="8" borderId="10" xfId="0" applyNumberFormat="1" applyFont="1" applyFill="1" applyBorder="1"/>
    <xf numFmtId="164" fontId="5" fillId="6" borderId="7" xfId="0" applyNumberFormat="1" applyFont="1" applyFill="1" applyBorder="1" applyAlignment="1">
      <alignment horizontal="center" vertical="center" wrapText="1"/>
    </xf>
    <xf numFmtId="164" fontId="5" fillId="6" borderId="7" xfId="0" quotePrefix="1" applyNumberFormat="1" applyFont="1" applyFill="1" applyBorder="1" applyAlignment="1">
      <alignment horizontal="center" vertical="center" wrapText="1"/>
    </xf>
    <xf numFmtId="17" fontId="11" fillId="0" borderId="7" xfId="0" applyNumberFormat="1" applyFont="1" applyBorder="1" applyAlignment="1">
      <alignment horizontal="center" vertical="center"/>
    </xf>
    <xf numFmtId="164" fontId="5" fillId="2" borderId="2" xfId="0" quotePrefix="1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>
      <alignment horizontal="center" vertical="center" wrapText="1"/>
    </xf>
    <xf numFmtId="164" fontId="7" fillId="0" borderId="6" xfId="1" applyNumberFormat="1" applyFont="1" applyFill="1" applyBorder="1" applyAlignment="1" applyProtection="1">
      <alignment vertical="center"/>
      <protection locked="0"/>
    </xf>
    <xf numFmtId="164" fontId="7" fillId="0" borderId="6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49" fontId="7" fillId="17" borderId="6" xfId="1" applyNumberFormat="1" applyFont="1" applyFill="1" applyBorder="1" applyAlignment="1" applyProtection="1">
      <alignment vertical="center"/>
      <protection locked="0"/>
    </xf>
    <xf numFmtId="49" fontId="7" fillId="0" borderId="6" xfId="0" quotePrefix="1" applyNumberFormat="1" applyFont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1" fontId="7" fillId="0" borderId="6" xfId="0" quotePrefix="1" applyNumberFormat="1" applyFont="1" applyBorder="1" applyAlignment="1" applyProtection="1">
      <alignment horizontal="left" vertical="top" wrapText="1"/>
      <protection locked="0"/>
    </xf>
    <xf numFmtId="49" fontId="7" fillId="0" borderId="6" xfId="0" applyNumberFormat="1" applyFont="1" applyBorder="1" applyAlignment="1">
      <alignment horizontal="center" vertical="top"/>
    </xf>
    <xf numFmtId="0" fontId="7" fillId="0" borderId="6" xfId="0" quotePrefix="1" applyFont="1" applyBorder="1" applyAlignment="1">
      <alignment horizontal="left" vertical="top" wrapText="1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vertical="center"/>
    </xf>
    <xf numFmtId="164" fontId="5" fillId="2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3" fillId="23" borderId="2" xfId="0" applyNumberFormat="1" applyFont="1" applyFill="1" applyBorder="1" applyAlignment="1">
      <alignment vertical="center"/>
    </xf>
    <xf numFmtId="164" fontId="3" fillId="0" borderId="0" xfId="0" quotePrefix="1" applyNumberFormat="1" applyFont="1" applyAlignment="1">
      <alignment horizontal="right"/>
    </xf>
    <xf numFmtId="0" fontId="5" fillId="21" borderId="2" xfId="0" applyFont="1" applyFill="1" applyBorder="1" applyAlignment="1">
      <alignment horizontal="center" vertical="top" wrapText="1"/>
    </xf>
    <xf numFmtId="164" fontId="5" fillId="4" borderId="2" xfId="0" quotePrefix="1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vertical="center"/>
    </xf>
    <xf numFmtId="0" fontId="3" fillId="0" borderId="0" xfId="0" applyFont="1" applyFill="1"/>
    <xf numFmtId="0" fontId="7" fillId="0" borderId="6" xfId="4" quotePrefix="1" applyFont="1" applyBorder="1" applyAlignment="1">
      <alignment horizontal="left" vertical="center"/>
    </xf>
    <xf numFmtId="0" fontId="7" fillId="12" borderId="17" xfId="0" quotePrefix="1" applyFont="1" applyFill="1" applyBorder="1" applyAlignment="1" applyProtection="1">
      <alignment horizontal="left" vertical="center" wrapText="1"/>
      <protection locked="0"/>
    </xf>
    <xf numFmtId="49" fontId="7" fillId="12" borderId="17" xfId="1" applyNumberFormat="1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49" fontId="8" fillId="12" borderId="17" xfId="1" quotePrefix="1" applyNumberFormat="1" applyFont="1" applyFill="1" applyBorder="1" applyAlignment="1" applyProtection="1">
      <alignment horizontal="center" vertical="center" wrapText="1"/>
      <protection locked="0"/>
    </xf>
    <xf numFmtId="49" fontId="7" fillId="12" borderId="17" xfId="0" quotePrefix="1" applyNumberFormat="1" applyFont="1" applyFill="1" applyBorder="1" applyAlignment="1" applyProtection="1">
      <alignment horizontal="center" vertical="center" wrapText="1"/>
      <protection locked="0"/>
    </xf>
    <xf numFmtId="49" fontId="7" fillId="12" borderId="17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7" xfId="1" applyNumberFormat="1" applyFont="1" applyFill="1" applyBorder="1" applyAlignment="1" applyProtection="1">
      <alignment vertical="center"/>
      <protection locked="0"/>
    </xf>
    <xf numFmtId="166" fontId="3" fillId="12" borderId="17" xfId="0" applyNumberFormat="1" applyFont="1" applyFill="1" applyBorder="1" applyAlignment="1" applyProtection="1">
      <alignment vertical="center"/>
      <protection locked="0"/>
    </xf>
    <xf numFmtId="0" fontId="6" fillId="0" borderId="11" xfId="0" quotePrefix="1" applyFont="1" applyFill="1" applyBorder="1" applyAlignment="1" applyProtection="1">
      <alignment horizontal="left" vertical="center"/>
      <protection locked="0"/>
    </xf>
    <xf numFmtId="0" fontId="13" fillId="0" borderId="18" xfId="0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vertical="center"/>
      <protection locked="0"/>
    </xf>
    <xf numFmtId="166" fontId="13" fillId="0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quotePrefix="1" applyFont="1" applyFill="1" applyBorder="1" applyAlignment="1" applyProtection="1">
      <alignment horizontal="left"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166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7" fillId="0" borderId="14" xfId="0" quotePrefix="1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7" xfId="0" applyNumberFormat="1" applyFont="1" applyFill="1" applyBorder="1" applyAlignment="1" applyProtection="1">
      <alignment vertical="center"/>
      <protection locked="0"/>
    </xf>
    <xf numFmtId="166" fontId="7" fillId="0" borderId="17" xfId="0" applyNumberFormat="1" applyFont="1" applyFill="1" applyBorder="1" applyAlignment="1" applyProtection="1">
      <alignment vertical="center"/>
      <protection locked="0"/>
    </xf>
    <xf numFmtId="0" fontId="3" fillId="12" borderId="0" xfId="0" quotePrefix="1" applyNumberFormat="1" applyFont="1" applyFill="1" applyBorder="1" applyAlignment="1" applyProtection="1">
      <protection locked="0"/>
    </xf>
    <xf numFmtId="0" fontId="16" fillId="12" borderId="0" xfId="0" quotePrefix="1" applyNumberFormat="1" applyFont="1" applyFill="1" applyBorder="1" applyAlignment="1" applyProtection="1">
      <protection locked="0"/>
    </xf>
    <xf numFmtId="0" fontId="16" fillId="12" borderId="0" xfId="0" quotePrefix="1" applyNumberFormat="1" applyFont="1" applyFill="1" applyBorder="1" applyAlignment="1" applyProtection="1">
      <alignment horizontal="left"/>
      <protection locked="0"/>
    </xf>
    <xf numFmtId="0" fontId="3" fillId="12" borderId="0" xfId="0" quotePrefix="1" applyNumberFormat="1" applyFont="1" applyFill="1" applyBorder="1" applyAlignment="1" applyProtection="1">
      <alignment horizontal="left" indent="1"/>
      <protection locked="0"/>
    </xf>
    <xf numFmtId="0" fontId="3" fillId="12" borderId="0" xfId="0" quotePrefix="1" applyNumberFormat="1" applyFont="1" applyFill="1" applyBorder="1" applyAlignment="1" applyProtection="1">
      <alignment horizontal="left"/>
      <protection locked="0"/>
    </xf>
    <xf numFmtId="0" fontId="3" fillId="0" borderId="18" xfId="0" quotePrefix="1" applyFont="1" applyFill="1" applyBorder="1" applyAlignment="1" applyProtection="1">
      <alignment horizontal="left" vertical="center"/>
      <protection locked="0"/>
    </xf>
    <xf numFmtId="0" fontId="7" fillId="0" borderId="6" xfId="4" quotePrefix="1" applyFont="1" applyFill="1" applyBorder="1" applyAlignment="1">
      <alignment horizontal="left" vertical="center"/>
    </xf>
    <xf numFmtId="165" fontId="7" fillId="0" borderId="11" xfId="0" quotePrefix="1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64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166" fontId="13" fillId="0" borderId="6" xfId="0" applyNumberFormat="1" applyFont="1" applyFill="1" applyBorder="1" applyAlignment="1" applyProtection="1">
      <alignment vertical="center"/>
      <protection locked="0"/>
    </xf>
    <xf numFmtId="0" fontId="13" fillId="16" borderId="6" xfId="0" applyFont="1" applyFill="1" applyBorder="1" applyAlignment="1" applyProtection="1">
      <alignment vertical="center"/>
      <protection locked="0"/>
    </xf>
    <xf numFmtId="0" fontId="6" fillId="16" borderId="0" xfId="0" quotePrefix="1" applyFont="1" applyFill="1" applyBorder="1" applyProtection="1">
      <protection locked="0"/>
    </xf>
    <xf numFmtId="0" fontId="6" fillId="0" borderId="0" xfId="0" quotePrefix="1" applyFont="1" applyFill="1" applyBorder="1" applyProtection="1">
      <protection locked="0"/>
    </xf>
    <xf numFmtId="166" fontId="13" fillId="0" borderId="2" xfId="0" applyNumberFormat="1" applyFont="1" applyFill="1" applyBorder="1" applyAlignment="1" applyProtection="1">
      <alignment horizontal="center" vertical="center"/>
      <protection locked="0"/>
    </xf>
    <xf numFmtId="166" fontId="13" fillId="22" borderId="6" xfId="0" applyNumberFormat="1" applyFont="1" applyFill="1" applyBorder="1" applyAlignment="1" applyProtection="1">
      <alignment horizontal="center" vertical="center"/>
      <protection locked="0"/>
    </xf>
    <xf numFmtId="166" fontId="13" fillId="8" borderId="6" xfId="0" applyNumberFormat="1" applyFont="1" applyFill="1" applyBorder="1" applyAlignment="1" applyProtection="1">
      <alignment horizontal="center" vertical="center"/>
      <protection locked="0"/>
    </xf>
    <xf numFmtId="166" fontId="13" fillId="6" borderId="6" xfId="0" applyNumberFormat="1" applyFont="1" applyFill="1" applyBorder="1" applyAlignment="1" applyProtection="1">
      <alignment horizontal="center" vertical="center"/>
      <protection locked="0"/>
    </xf>
    <xf numFmtId="166" fontId="3" fillId="0" borderId="6" xfId="0" applyNumberFormat="1" applyFont="1" applyFill="1" applyBorder="1" applyAlignment="1" applyProtection="1">
      <alignment horizontal="right" vertical="center"/>
      <protection locked="0"/>
    </xf>
    <xf numFmtId="166" fontId="13" fillId="19" borderId="1" xfId="0" applyNumberFormat="1" applyFont="1" applyFill="1" applyBorder="1" applyAlignment="1" applyProtection="1">
      <alignment horizontal="center" vertical="center"/>
      <protection locked="0"/>
    </xf>
    <xf numFmtId="166" fontId="13" fillId="19" borderId="6" xfId="0" applyNumberFormat="1" applyFont="1" applyFill="1" applyBorder="1" applyAlignment="1" applyProtection="1">
      <alignment horizontal="center" vertical="center"/>
      <protection locked="0"/>
    </xf>
    <xf numFmtId="0" fontId="7" fillId="11" borderId="6" xfId="0" applyFont="1" applyFill="1" applyBorder="1" applyAlignment="1" applyProtection="1">
      <alignment horizontal="center" vertical="center" wrapText="1"/>
      <protection locked="0"/>
    </xf>
    <xf numFmtId="0" fontId="3" fillId="11" borderId="6" xfId="0" applyFont="1" applyFill="1" applyBorder="1" applyAlignment="1">
      <alignment horizontal="center" vertical="center"/>
    </xf>
    <xf numFmtId="164" fontId="7" fillId="11" borderId="6" xfId="1" applyNumberFormat="1" applyFont="1" applyFill="1" applyBorder="1" applyAlignment="1" applyProtection="1">
      <alignment vertical="center"/>
      <protection locked="0"/>
    </xf>
    <xf numFmtId="0" fontId="18" fillId="12" borderId="0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left" vertical="top" wrapText="1"/>
    </xf>
    <xf numFmtId="0" fontId="19" fillId="12" borderId="11" xfId="0" applyFont="1" applyFill="1" applyBorder="1" applyAlignment="1">
      <alignment horizontal="left" wrapText="1"/>
    </xf>
    <xf numFmtId="0" fontId="19" fillId="12" borderId="0" xfId="0" applyFont="1" applyFill="1" applyBorder="1" applyAlignment="1">
      <alignment horizontal="left" wrapText="1"/>
    </xf>
    <xf numFmtId="0" fontId="19" fillId="12" borderId="12" xfId="0" applyFont="1" applyFill="1" applyBorder="1" applyAlignment="1">
      <alignment horizontal="left" wrapText="1"/>
    </xf>
    <xf numFmtId="0" fontId="18" fillId="12" borderId="0" xfId="0" applyFont="1" applyFill="1" applyBorder="1" applyAlignment="1">
      <alignment horizontal="left" wrapText="1"/>
    </xf>
    <xf numFmtId="0" fontId="18" fillId="12" borderId="12" xfId="0" applyFont="1" applyFill="1" applyBorder="1" applyAlignment="1">
      <alignment horizontal="left" wrapText="1"/>
    </xf>
    <xf numFmtId="164" fontId="11" fillId="10" borderId="1" xfId="0" applyNumberFormat="1" applyFont="1" applyFill="1" applyBorder="1" applyAlignment="1" applyProtection="1">
      <alignment horizontal="center" vertical="top" wrapText="1"/>
      <protection locked="0"/>
    </xf>
    <xf numFmtId="164" fontId="11" fillId="10" borderId="6" xfId="0" applyNumberFormat="1" applyFont="1" applyFill="1" applyBorder="1" applyAlignment="1" applyProtection="1">
      <alignment horizontal="center" vertical="top" wrapText="1"/>
      <protection locked="0"/>
    </xf>
    <xf numFmtId="164" fontId="11" fillId="10" borderId="7" xfId="0" applyNumberFormat="1" applyFont="1" applyFill="1" applyBorder="1" applyAlignment="1" applyProtection="1">
      <alignment horizontal="center" vertical="top" wrapText="1"/>
      <protection locked="0"/>
    </xf>
    <xf numFmtId="164" fontId="5" fillId="12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12" borderId="6" xfId="0" applyNumberFormat="1" applyFont="1" applyFill="1" applyBorder="1" applyAlignment="1" applyProtection="1">
      <alignment horizontal="center" vertical="top" wrapText="1"/>
      <protection locked="0"/>
    </xf>
    <xf numFmtId="164" fontId="5" fillId="12" borderId="7" xfId="0" applyNumberFormat="1" applyFont="1" applyFill="1" applyBorder="1" applyAlignment="1" applyProtection="1">
      <alignment horizontal="center" vertical="top" wrapText="1"/>
      <protection locked="0"/>
    </xf>
    <xf numFmtId="164" fontId="11" fillId="18" borderId="2" xfId="0" quotePrefix="1" applyNumberFormat="1" applyFont="1" applyFill="1" applyBorder="1" applyAlignment="1" applyProtection="1">
      <alignment horizontal="center"/>
      <protection locked="0"/>
    </xf>
    <xf numFmtId="164" fontId="11" fillId="18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164" fontId="11" fillId="5" borderId="2" xfId="0" quotePrefix="1" applyNumberFormat="1" applyFont="1" applyFill="1" applyBorder="1" applyAlignment="1" applyProtection="1">
      <alignment horizontal="center"/>
      <protection locked="0"/>
    </xf>
    <xf numFmtId="164" fontId="11" fillId="5" borderId="2" xfId="0" applyNumberFormat="1" applyFont="1" applyFill="1" applyBorder="1" applyAlignment="1" applyProtection="1">
      <alignment horizontal="center"/>
      <protection locked="0"/>
    </xf>
    <xf numFmtId="164" fontId="11" fillId="7" borderId="3" xfId="0" quotePrefix="1" applyNumberFormat="1" applyFont="1" applyFill="1" applyBorder="1" applyAlignment="1" applyProtection="1">
      <alignment horizontal="center"/>
      <protection locked="0"/>
    </xf>
    <xf numFmtId="164" fontId="11" fillId="7" borderId="4" xfId="0" applyNumberFormat="1" applyFont="1" applyFill="1" applyBorder="1" applyAlignment="1" applyProtection="1">
      <alignment horizontal="center"/>
      <protection locked="0"/>
    </xf>
    <xf numFmtId="164" fontId="11" fillId="7" borderId="5" xfId="0" applyNumberFormat="1" applyFont="1" applyFill="1" applyBorder="1" applyAlignment="1" applyProtection="1">
      <alignment horizontal="center"/>
      <protection locked="0"/>
    </xf>
    <xf numFmtId="0" fontId="5" fillId="12" borderId="1" xfId="0" applyFont="1" applyFill="1" applyBorder="1" applyAlignment="1" applyProtection="1">
      <alignment horizontal="center" vertical="top" wrapText="1"/>
      <protection locked="0"/>
    </xf>
    <xf numFmtId="0" fontId="5" fillId="12" borderId="6" xfId="0" applyFont="1" applyFill="1" applyBorder="1" applyAlignment="1" applyProtection="1">
      <alignment horizontal="center" vertical="top" wrapText="1"/>
      <protection locked="0"/>
    </xf>
    <xf numFmtId="0" fontId="5" fillId="12" borderId="7" xfId="0" applyFont="1" applyFill="1" applyBorder="1" applyAlignment="1" applyProtection="1">
      <alignment horizontal="center" vertical="top" wrapText="1"/>
      <protection locked="0"/>
    </xf>
    <xf numFmtId="0" fontId="5" fillId="12" borderId="1" xfId="0" applyFont="1" applyFill="1" applyBorder="1" applyAlignment="1" applyProtection="1">
      <alignment horizontal="center" vertical="top"/>
      <protection locked="0"/>
    </xf>
    <xf numFmtId="0" fontId="5" fillId="12" borderId="6" xfId="0" applyFont="1" applyFill="1" applyBorder="1" applyAlignment="1" applyProtection="1">
      <alignment horizontal="center" vertical="top"/>
      <protection locked="0"/>
    </xf>
    <xf numFmtId="0" fontId="5" fillId="12" borderId="7" xfId="0" applyFont="1" applyFill="1" applyBorder="1" applyAlignment="1" applyProtection="1">
      <alignment horizontal="center" vertical="top"/>
      <protection locked="0"/>
    </xf>
    <xf numFmtId="0" fontId="11" fillId="14" borderId="3" xfId="0" applyFont="1" applyFill="1" applyBorder="1" applyAlignment="1" applyProtection="1">
      <alignment horizontal="center" vertical="top"/>
      <protection locked="0"/>
    </xf>
    <xf numFmtId="0" fontId="11" fillId="14" borderId="4" xfId="0" applyFont="1" applyFill="1" applyBorder="1" applyAlignment="1" applyProtection="1">
      <alignment horizontal="center" vertical="top"/>
      <protection locked="0"/>
    </xf>
    <xf numFmtId="0" fontId="11" fillId="14" borderId="5" xfId="0" applyFont="1" applyFill="1" applyBorder="1" applyAlignment="1" applyProtection="1">
      <alignment horizontal="center" vertical="top"/>
      <protection locked="0"/>
    </xf>
    <xf numFmtId="0" fontId="11" fillId="14" borderId="8" xfId="0" applyFont="1" applyFill="1" applyBorder="1" applyAlignment="1" applyProtection="1">
      <alignment horizontal="center" vertical="top"/>
      <protection locked="0"/>
    </xf>
    <xf numFmtId="0" fontId="11" fillId="14" borderId="9" xfId="0" applyFont="1" applyFill="1" applyBorder="1" applyAlignment="1" applyProtection="1">
      <alignment horizontal="center" vertical="top"/>
      <protection locked="0"/>
    </xf>
    <xf numFmtId="0" fontId="11" fillId="14" borderId="10" xfId="0" applyFont="1" applyFill="1" applyBorder="1" applyAlignment="1" applyProtection="1">
      <alignment horizontal="center" vertical="top"/>
      <protection locked="0"/>
    </xf>
    <xf numFmtId="164" fontId="11" fillId="3" borderId="1" xfId="0" applyNumberFormat="1" applyFont="1" applyFill="1" applyBorder="1" applyAlignment="1" applyProtection="1">
      <alignment horizontal="center" vertical="top"/>
      <protection locked="0"/>
    </xf>
    <xf numFmtId="164" fontId="11" fillId="3" borderId="7" xfId="0" applyNumberFormat="1" applyFont="1" applyFill="1" applyBorder="1" applyAlignment="1" applyProtection="1">
      <alignment horizontal="center" vertical="top"/>
      <protection locked="0"/>
    </xf>
    <xf numFmtId="164" fontId="11" fillId="5" borderId="1" xfId="0" applyNumberFormat="1" applyFont="1" applyFill="1" applyBorder="1" applyAlignment="1" applyProtection="1">
      <alignment horizontal="center" vertical="top"/>
      <protection locked="0"/>
    </xf>
    <xf numFmtId="164" fontId="11" fillId="5" borderId="7" xfId="0" applyNumberFormat="1" applyFont="1" applyFill="1" applyBorder="1" applyAlignment="1" applyProtection="1">
      <alignment horizontal="center" vertical="top"/>
      <protection locked="0"/>
    </xf>
    <xf numFmtId="164" fontId="5" fillId="12" borderId="1" xfId="0" quotePrefix="1" applyNumberFormat="1" applyFont="1" applyFill="1" applyBorder="1" applyAlignment="1" applyProtection="1">
      <alignment horizontal="center" vertical="top" wrapText="1"/>
      <protection locked="0"/>
    </xf>
    <xf numFmtId="164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12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1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164" fontId="11" fillId="7" borderId="3" xfId="0" quotePrefix="1" applyNumberFormat="1" applyFont="1" applyFill="1" applyBorder="1" applyAlignment="1">
      <alignment horizontal="center"/>
    </xf>
    <xf numFmtId="164" fontId="11" fillId="7" borderId="4" xfId="0" applyNumberFormat="1" applyFont="1" applyFill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top" wrapText="1"/>
    </xf>
    <xf numFmtId="164" fontId="11" fillId="3" borderId="6" xfId="0" applyNumberFormat="1" applyFont="1" applyFill="1" applyBorder="1" applyAlignment="1">
      <alignment horizontal="center"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11" fillId="20" borderId="1" xfId="0" applyFont="1" applyFill="1" applyBorder="1" applyAlignment="1">
      <alignment horizontal="center" vertical="top"/>
    </xf>
    <xf numFmtId="0" fontId="11" fillId="20" borderId="7" xfId="0" applyFont="1" applyFill="1" applyBorder="1" applyAlignment="1">
      <alignment horizontal="center" vertical="top"/>
    </xf>
    <xf numFmtId="164" fontId="11" fillId="3" borderId="1" xfId="0" applyNumberFormat="1" applyFont="1" applyFill="1" applyBorder="1" applyAlignment="1">
      <alignment horizontal="center" vertical="top"/>
    </xf>
    <xf numFmtId="164" fontId="11" fillId="3" borderId="7" xfId="0" applyNumberFormat="1" applyFont="1" applyFill="1" applyBorder="1" applyAlignment="1">
      <alignment horizontal="center" vertical="top"/>
    </xf>
    <xf numFmtId="164" fontId="11" fillId="5" borderId="1" xfId="0" applyNumberFormat="1" applyFont="1" applyFill="1" applyBorder="1" applyAlignment="1">
      <alignment horizontal="center" vertical="top"/>
    </xf>
    <xf numFmtId="164" fontId="11" fillId="5" borderId="7" xfId="0" applyNumberFormat="1" applyFont="1" applyFill="1" applyBorder="1" applyAlignment="1">
      <alignment horizontal="center" vertical="top"/>
    </xf>
    <xf numFmtId="164" fontId="5" fillId="2" borderId="1" xfId="0" quotePrefix="1" applyNumberFormat="1" applyFont="1" applyFill="1" applyBorder="1" applyAlignment="1">
      <alignment horizontal="center" vertical="top" wrapText="1"/>
    </xf>
    <xf numFmtId="164" fontId="5" fillId="2" borderId="6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2" xfId="0" applyNumberFormat="1" applyFont="1" applyFill="1" applyBorder="1" applyAlignment="1">
      <alignment horizontal="center"/>
    </xf>
    <xf numFmtId="0" fontId="3" fillId="11" borderId="0" xfId="0" applyFont="1" applyFill="1" applyProtection="1">
      <protection locked="0"/>
    </xf>
    <xf numFmtId="0" fontId="3" fillId="11" borderId="0" xfId="0" applyFont="1" applyFill="1" applyAlignment="1" applyProtection="1">
      <alignment horizontal="center"/>
      <protection locked="0"/>
    </xf>
    <xf numFmtId="0" fontId="5" fillId="11" borderId="0" xfId="0" applyFont="1" applyFill="1" applyBorder="1" applyProtection="1">
      <protection locked="0"/>
    </xf>
    <xf numFmtId="49" fontId="7" fillId="0" borderId="6" xfId="1" applyNumberFormat="1" applyFont="1" applyFill="1" applyBorder="1" applyAlignment="1" applyProtection="1">
      <alignment vertical="center"/>
      <protection locked="0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_AHS MERP P6 and P7 2_MERP Request after reiview (ML_6)" xfId="4" xr:uid="{B3D7170B-68AF-4842-BFBA-57D2190188FE}"/>
  </cellStyles>
  <dxfs count="94"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DFF0CA"/>
      <color rgb="FFCCFFCC"/>
      <color rgb="FFB5DCFF"/>
      <color rgb="FFFF00FF"/>
      <color rgb="FF0000FF"/>
      <color rgb="FF00FFCC"/>
      <color rgb="FF00FFFF"/>
      <color rgb="FFF2F2F2"/>
      <color rgb="FFF3978D"/>
      <color rgb="FFFFF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94"/>
  <sheetViews>
    <sheetView zoomScaleNormal="100" workbookViewId="0">
      <selection activeCell="K13" sqref="K13"/>
    </sheetView>
  </sheetViews>
  <sheetFormatPr defaultColWidth="11.42578125" defaultRowHeight="12.75" x14ac:dyDescent="0.2"/>
  <cols>
    <col min="1" max="1" width="7.42578125" style="4" customWidth="1"/>
    <col min="2" max="2" width="13.42578125" style="4" customWidth="1"/>
    <col min="3" max="14" width="11.42578125" style="4"/>
    <col min="15" max="15" width="15.28515625" style="4" customWidth="1"/>
    <col min="16" max="16384" width="11.42578125" style="4"/>
  </cols>
  <sheetData>
    <row r="1" spans="1:15" ht="18" x14ac:dyDescent="0.25">
      <c r="A1" s="3" t="s">
        <v>141</v>
      </c>
    </row>
    <row r="3" spans="1:15" ht="15.75" x14ac:dyDescent="0.25">
      <c r="A3" s="18" t="s">
        <v>30</v>
      </c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5" ht="15.75" x14ac:dyDescent="0.25">
      <c r="A4" s="40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4"/>
    </row>
    <row r="5" spans="1:15" ht="15.75" x14ac:dyDescent="0.25">
      <c r="A5" s="41" t="s">
        <v>139</v>
      </c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.75" x14ac:dyDescent="0.25">
      <c r="A6" s="22"/>
      <c r="B6" s="2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24"/>
    </row>
    <row r="7" spans="1:15" ht="15.75" x14ac:dyDescent="0.25">
      <c r="A7" s="26" t="s">
        <v>43</v>
      </c>
      <c r="B7" s="2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4"/>
    </row>
    <row r="8" spans="1:15" ht="15.75" x14ac:dyDescent="0.25">
      <c r="A8" s="26"/>
      <c r="B8" s="2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4"/>
    </row>
    <row r="9" spans="1:15" ht="30.75" customHeight="1" x14ac:dyDescent="0.25">
      <c r="A9" s="29">
        <v>1</v>
      </c>
      <c r="B9" s="298" t="s">
        <v>100</v>
      </c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9"/>
    </row>
    <row r="10" spans="1:15" ht="15.75" x14ac:dyDescent="0.25">
      <c r="A10" s="29">
        <v>2</v>
      </c>
      <c r="B10" s="23" t="s">
        <v>85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4"/>
    </row>
    <row r="11" spans="1:15" ht="15.75" x14ac:dyDescent="0.25">
      <c r="A11" s="29">
        <v>3</v>
      </c>
      <c r="B11" s="23" t="s">
        <v>84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4"/>
    </row>
    <row r="12" spans="1:15" ht="15.75" x14ac:dyDescent="0.25">
      <c r="A12" s="29">
        <v>4</v>
      </c>
      <c r="B12" s="23" t="s">
        <v>86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4"/>
    </row>
    <row r="13" spans="1:15" ht="15.75" x14ac:dyDescent="0.25">
      <c r="A13" s="29">
        <v>5</v>
      </c>
      <c r="B13" s="23" t="s">
        <v>87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4"/>
    </row>
    <row r="14" spans="1:15" ht="15.75" x14ac:dyDescent="0.25">
      <c r="A14" s="29"/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4"/>
    </row>
    <row r="15" spans="1:15" ht="27.75" customHeight="1" x14ac:dyDescent="0.25">
      <c r="A15" s="295" t="s">
        <v>39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7"/>
    </row>
    <row r="16" spans="1:15" ht="15.75" x14ac:dyDescent="0.25">
      <c r="A16" s="22"/>
      <c r="B16" s="2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4"/>
    </row>
    <row r="17" spans="1:15" ht="15.75" x14ac:dyDescent="0.25">
      <c r="A17" s="26" t="s">
        <v>44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24"/>
    </row>
    <row r="18" spans="1:15" x14ac:dyDescent="0.2">
      <c r="A18" s="2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24"/>
    </row>
    <row r="19" spans="1:15" ht="15.75" x14ac:dyDescent="0.25">
      <c r="A19" s="29">
        <v>1</v>
      </c>
      <c r="B19" s="23" t="s">
        <v>41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7"/>
      <c r="O19" s="24"/>
    </row>
    <row r="20" spans="1:15" ht="15.75" x14ac:dyDescent="0.25">
      <c r="A20" s="29">
        <v>2</v>
      </c>
      <c r="B20" s="23" t="s">
        <v>88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7"/>
      <c r="O20" s="24"/>
    </row>
    <row r="21" spans="1:15" ht="15.75" x14ac:dyDescent="0.25">
      <c r="A21" s="29">
        <v>6</v>
      </c>
      <c r="B21" s="293" t="s">
        <v>89</v>
      </c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4"/>
    </row>
    <row r="22" spans="1:15" ht="15.75" x14ac:dyDescent="0.25">
      <c r="A22" s="29">
        <v>3</v>
      </c>
      <c r="B22" s="23" t="s">
        <v>138</v>
      </c>
      <c r="C22" s="23"/>
      <c r="D22" s="23"/>
      <c r="E22" s="23"/>
      <c r="F22" s="23"/>
      <c r="G22" s="23"/>
      <c r="H22" s="23"/>
      <c r="I22" s="23"/>
      <c r="J22" s="42"/>
      <c r="K22" s="23"/>
      <c r="L22" s="23"/>
      <c r="M22" s="23"/>
      <c r="N22" s="7"/>
      <c r="O22" s="24"/>
    </row>
    <row r="23" spans="1:15" ht="15.75" x14ac:dyDescent="0.25">
      <c r="A23" s="29">
        <v>4</v>
      </c>
      <c r="B23" s="23" t="s">
        <v>140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7"/>
      <c r="O23" s="24"/>
    </row>
    <row r="24" spans="1:15" ht="15.75" x14ac:dyDescent="0.25">
      <c r="A24" s="29">
        <v>5</v>
      </c>
      <c r="B24" s="23" t="s">
        <v>90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7"/>
      <c r="O24" s="24"/>
    </row>
    <row r="25" spans="1:15" ht="15.75" x14ac:dyDescent="0.25">
      <c r="A25" s="29">
        <v>6</v>
      </c>
      <c r="B25" s="23" t="s">
        <v>91</v>
      </c>
      <c r="O25" s="24"/>
    </row>
    <row r="26" spans="1:15" ht="15.75" x14ac:dyDescent="0.25">
      <c r="A26" s="29">
        <v>7</v>
      </c>
      <c r="B26" s="23" t="s">
        <v>92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</row>
    <row r="27" spans="1:15" ht="15.75" x14ac:dyDescent="0.25">
      <c r="A27" s="29">
        <v>8</v>
      </c>
      <c r="B27" s="30" t="s">
        <v>102</v>
      </c>
      <c r="C27" s="23"/>
      <c r="D27" s="23"/>
      <c r="E27" s="23"/>
      <c r="F27" s="23"/>
      <c r="G27" s="23"/>
      <c r="H27" s="23"/>
      <c r="I27" s="38"/>
      <c r="J27" s="38"/>
      <c r="K27" s="38"/>
      <c r="L27" s="38"/>
      <c r="M27" s="38"/>
      <c r="N27" s="38"/>
      <c r="O27" s="39"/>
    </row>
    <row r="28" spans="1:15" ht="15.75" x14ac:dyDescent="0.25">
      <c r="A28" s="45" t="s">
        <v>40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</row>
    <row r="29" spans="1:15" ht="30" customHeight="1" x14ac:dyDescent="0.25">
      <c r="A29" s="29"/>
      <c r="B29" s="293" t="s">
        <v>93</v>
      </c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4"/>
    </row>
    <row r="30" spans="1:15" ht="15.75" x14ac:dyDescent="0.25">
      <c r="A30" s="29"/>
      <c r="B30" s="30" t="s">
        <v>94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7"/>
      <c r="O30" s="24"/>
    </row>
    <row r="31" spans="1:15" ht="15.75" x14ac:dyDescent="0.25">
      <c r="A31" s="29"/>
      <c r="B31" s="30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7"/>
      <c r="O31" s="24"/>
    </row>
    <row r="32" spans="1:15" ht="15.75" x14ac:dyDescent="0.25">
      <c r="A32" s="26" t="s">
        <v>45</v>
      </c>
      <c r="B32" s="30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7"/>
      <c r="O32" s="24"/>
    </row>
    <row r="33" spans="1:15" ht="15.75" x14ac:dyDescent="0.25">
      <c r="A33" s="29"/>
      <c r="B33" s="30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7"/>
      <c r="O33" s="24"/>
    </row>
    <row r="34" spans="1:15" ht="15.75" x14ac:dyDescent="0.25">
      <c r="A34" s="29">
        <v>1</v>
      </c>
      <c r="B34" s="23" t="s">
        <v>99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7"/>
      <c r="O34" s="24"/>
    </row>
    <row r="35" spans="1:15" ht="15.75" x14ac:dyDescent="0.25">
      <c r="A35" s="29">
        <v>2</v>
      </c>
      <c r="B35" s="23" t="s">
        <v>95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7"/>
      <c r="O35" s="24"/>
    </row>
    <row r="36" spans="1:15" ht="15.75" x14ac:dyDescent="0.25">
      <c r="A36" s="29">
        <v>3</v>
      </c>
      <c r="B36" s="23" t="s">
        <v>96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7"/>
      <c r="O36" s="24"/>
    </row>
    <row r="37" spans="1:15" ht="15.75" x14ac:dyDescent="0.25">
      <c r="A37" s="29">
        <v>4</v>
      </c>
      <c r="B37" s="23" t="s">
        <v>97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7"/>
      <c r="O37" s="24"/>
    </row>
    <row r="38" spans="1:15" ht="15.75" x14ac:dyDescent="0.25">
      <c r="A38" s="29">
        <v>5</v>
      </c>
      <c r="B38" s="23" t="s">
        <v>98</v>
      </c>
      <c r="I38" s="23"/>
      <c r="J38" s="23"/>
      <c r="K38" s="23"/>
      <c r="L38" s="23"/>
      <c r="M38" s="23"/>
      <c r="N38" s="7"/>
      <c r="O38" s="24"/>
    </row>
    <row r="39" spans="1:15" ht="15.75" x14ac:dyDescent="0.25">
      <c r="A39" s="29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7"/>
      <c r="O39" s="24"/>
    </row>
    <row r="40" spans="1:15" ht="15.75" x14ac:dyDescent="0.25">
      <c r="A40" s="31"/>
      <c r="B40" s="25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7"/>
      <c r="O40" s="24"/>
    </row>
    <row r="41" spans="1:15" ht="15.75" x14ac:dyDescent="0.25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5"/>
    </row>
    <row r="42" spans="1:15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1:15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1:15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  <row r="45" spans="1:15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1:15" ht="15.75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</row>
    <row r="47" spans="1:15" ht="15.75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</row>
    <row r="48" spans="1:15" ht="15.75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</row>
    <row r="49" spans="1:13" ht="15.75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</row>
    <row r="50" spans="1:13" ht="15.75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1:13" ht="15.75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  <row r="52" spans="1:13" ht="15.75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 spans="1:13" ht="15.75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  <row r="54" spans="1:13" ht="15.75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15.75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  <row r="56" spans="1:13" ht="15.75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</row>
    <row r="57" spans="1:13" ht="15.75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spans="1:13" ht="15.75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  <row r="59" spans="1:13" ht="15.75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  <row r="60" spans="1:13" ht="15.75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1:13" ht="15.75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1:13" ht="15.75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</row>
    <row r="63" spans="1:13" ht="15.75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</row>
    <row r="64" spans="1:13" ht="15.75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</row>
    <row r="65" spans="1:13" ht="15.75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</row>
    <row r="66" spans="1:13" ht="15.75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 spans="1:13" ht="15.75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 spans="1:13" ht="15.75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</row>
    <row r="69" spans="1:13" ht="15.75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</row>
    <row r="70" spans="1:13" ht="15.75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</row>
    <row r="71" spans="1:13" ht="15.75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1:13" ht="15.75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1:13" ht="15.75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</row>
    <row r="74" spans="1:13" ht="15.75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spans="1:13" ht="15.75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</row>
    <row r="76" spans="1:13" ht="15.75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</row>
    <row r="77" spans="1:13" ht="15.75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</row>
    <row r="78" spans="1:13" ht="15.75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</row>
    <row r="79" spans="1:13" ht="15.75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</row>
    <row r="80" spans="1:13" ht="15.75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</row>
    <row r="81" spans="1:13" ht="15.75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</row>
    <row r="82" spans="1:13" ht="15.75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spans="1:13" ht="15.75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</row>
    <row r="84" spans="1:13" ht="15.75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</row>
    <row r="85" spans="1:13" ht="15.75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spans="1:13" ht="15.75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 spans="1:13" ht="15.75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</row>
    <row r="88" spans="1:13" ht="15.75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</row>
    <row r="89" spans="1:13" ht="15.75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</row>
    <row r="90" spans="1:13" ht="15.75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</row>
    <row r="91" spans="1:13" ht="15.75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</row>
    <row r="92" spans="1:13" ht="15.75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</row>
    <row r="93" spans="1:13" ht="15.75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 spans="1:13" ht="15.75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</row>
  </sheetData>
  <mergeCells count="4">
    <mergeCell ref="B21:O21"/>
    <mergeCell ref="B29:O29"/>
    <mergeCell ref="A15:O15"/>
    <mergeCell ref="B9:O9"/>
  </mergeCells>
  <printOptions horizontalCentered="1"/>
  <pageMargins left="0" right="0" top="0.19685039370078741" bottom="0.19685039370078741" header="0" footer="0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5CA05-348E-43D5-B776-6F207175A95D}">
  <sheetPr>
    <tabColor rgb="FFFF0000"/>
    <pageSetUpPr fitToPage="1"/>
  </sheetPr>
  <dimension ref="A1:BJ122"/>
  <sheetViews>
    <sheetView tabSelected="1" zoomScaleNormal="100" workbookViewId="0">
      <pane xSplit="14" ySplit="8" topLeftCell="O45" activePane="bottomRight" state="frozen"/>
      <selection pane="topRight" activeCell="O1" sqref="O1"/>
      <selection pane="bottomLeft" activeCell="A9" sqref="A9"/>
      <selection pane="bottomRight" activeCell="C12" sqref="C12"/>
    </sheetView>
  </sheetViews>
  <sheetFormatPr defaultColWidth="9.140625" defaultRowHeight="12.75" outlineLevelCol="1" x14ac:dyDescent="0.2"/>
  <cols>
    <col min="1" max="1" width="8.5703125" style="10" customWidth="1"/>
    <col min="2" max="2" width="7" style="10" customWidth="1"/>
    <col min="3" max="3" width="9.140625" style="10" customWidth="1"/>
    <col min="4" max="4" width="23.7109375" style="10" customWidth="1"/>
    <col min="5" max="5" width="16" style="10" customWidth="1"/>
    <col min="6" max="6" width="10.5703125" style="10" customWidth="1"/>
    <col min="7" max="7" width="7" style="47" customWidth="1"/>
    <col min="8" max="8" width="10.5703125" style="10" customWidth="1"/>
    <col min="9" max="10" width="9.7109375" style="47" customWidth="1"/>
    <col min="11" max="11" width="8.42578125" style="47" customWidth="1"/>
    <col min="12" max="14" width="10.7109375" style="48" customWidth="1"/>
    <col min="15" max="17" width="10.85546875" style="48" customWidth="1"/>
    <col min="18" max="20" width="10.7109375" style="48" customWidth="1"/>
    <col min="21" max="33" width="10.7109375" style="48" customWidth="1" outlineLevel="1"/>
    <col min="34" max="61" width="10.7109375" style="48" customWidth="1"/>
    <col min="62" max="62" width="41.140625" style="10" customWidth="1"/>
    <col min="63" max="16384" width="9.140625" style="10"/>
  </cols>
  <sheetData>
    <row r="1" spans="1:62" ht="18" x14ac:dyDescent="0.25">
      <c r="A1" s="46" t="s">
        <v>144</v>
      </c>
      <c r="H1" s="365" t="s">
        <v>142</v>
      </c>
      <c r="I1" s="366"/>
      <c r="J1" s="366"/>
    </row>
    <row r="2" spans="1:62" ht="3.75" customHeight="1" x14ac:dyDescent="0.2"/>
    <row r="3" spans="1:62" ht="15.75" x14ac:dyDescent="0.2">
      <c r="A3" s="49" t="s">
        <v>42</v>
      </c>
      <c r="S3" s="50"/>
      <c r="AS3" s="5"/>
      <c r="AT3" s="51"/>
      <c r="AU3" s="51"/>
      <c r="AV3" s="6"/>
      <c r="AW3" s="6"/>
      <c r="AX3" s="6"/>
      <c r="AY3" s="51"/>
    </row>
    <row r="4" spans="1:62" ht="15.75" x14ac:dyDescent="0.25">
      <c r="A4" s="52" t="s">
        <v>0</v>
      </c>
      <c r="B4" s="13">
        <v>44743</v>
      </c>
      <c r="C4" s="13"/>
      <c r="E4" s="367" t="s">
        <v>143</v>
      </c>
      <c r="F4" s="365"/>
      <c r="G4" s="366"/>
      <c r="H4" s="365"/>
      <c r="I4" s="366"/>
      <c r="J4" s="366"/>
      <c r="L4" s="138"/>
    </row>
    <row r="5" spans="1:62" ht="3.75" customHeight="1" x14ac:dyDescent="0.2"/>
    <row r="6" spans="1:62" ht="25.5" x14ac:dyDescent="0.2">
      <c r="A6" s="319" t="s">
        <v>1</v>
      </c>
      <c r="B6" s="319" t="s">
        <v>2</v>
      </c>
      <c r="C6" s="97" t="s">
        <v>46</v>
      </c>
      <c r="D6" s="319" t="s">
        <v>47</v>
      </c>
      <c r="E6" s="316" t="s">
        <v>3</v>
      </c>
      <c r="F6" s="316" t="s">
        <v>38</v>
      </c>
      <c r="G6" s="316" t="s">
        <v>4</v>
      </c>
      <c r="H6" s="322" t="s">
        <v>5</v>
      </c>
      <c r="I6" s="323"/>
      <c r="J6" s="323"/>
      <c r="K6" s="324"/>
      <c r="L6" s="328" t="s">
        <v>6</v>
      </c>
      <c r="M6" s="328"/>
      <c r="N6" s="328"/>
      <c r="O6" s="330" t="s">
        <v>7</v>
      </c>
      <c r="P6" s="330"/>
      <c r="Q6" s="330"/>
      <c r="R6" s="330"/>
      <c r="S6" s="332" t="s">
        <v>8</v>
      </c>
      <c r="T6" s="333" t="s">
        <v>9</v>
      </c>
      <c r="U6" s="306" t="s">
        <v>35</v>
      </c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11" t="s">
        <v>123</v>
      </c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312"/>
      <c r="AT6" s="312"/>
      <c r="AU6" s="313" t="s">
        <v>124</v>
      </c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5"/>
      <c r="BH6" s="300" t="s">
        <v>126</v>
      </c>
      <c r="BI6" s="303" t="s">
        <v>10</v>
      </c>
      <c r="BJ6" s="308" t="s">
        <v>33</v>
      </c>
    </row>
    <row r="7" spans="1:62" x14ac:dyDescent="0.2">
      <c r="A7" s="320"/>
      <c r="B7" s="320"/>
      <c r="C7" s="98"/>
      <c r="D7" s="320"/>
      <c r="E7" s="317"/>
      <c r="F7" s="317"/>
      <c r="G7" s="317"/>
      <c r="H7" s="325"/>
      <c r="I7" s="326"/>
      <c r="J7" s="326"/>
      <c r="K7" s="327"/>
      <c r="L7" s="329"/>
      <c r="M7" s="329"/>
      <c r="N7" s="329"/>
      <c r="O7" s="331"/>
      <c r="P7" s="331"/>
      <c r="Q7" s="331"/>
      <c r="R7" s="331"/>
      <c r="S7" s="304"/>
      <c r="T7" s="334"/>
      <c r="U7" s="101" t="s">
        <v>32</v>
      </c>
      <c r="V7" s="101" t="s">
        <v>32</v>
      </c>
      <c r="W7" s="101" t="s">
        <v>32</v>
      </c>
      <c r="X7" s="101" t="s">
        <v>32</v>
      </c>
      <c r="Y7" s="101" t="s">
        <v>32</v>
      </c>
      <c r="Z7" s="101" t="s">
        <v>32</v>
      </c>
      <c r="AA7" s="101" t="s">
        <v>32</v>
      </c>
      <c r="AB7" s="101" t="s">
        <v>32</v>
      </c>
      <c r="AC7" s="101" t="s">
        <v>32</v>
      </c>
      <c r="AD7" s="101" t="str">
        <f t="shared" ref="AD7:AE7" si="0">IF($B$4&lt;AD8,"Est","Act")</f>
        <v>Est</v>
      </c>
      <c r="AE7" s="101" t="str">
        <f t="shared" si="0"/>
        <v>Est</v>
      </c>
      <c r="AF7" s="101" t="s">
        <v>32</v>
      </c>
      <c r="AG7" s="102"/>
      <c r="AH7" s="53" t="s">
        <v>36</v>
      </c>
      <c r="AI7" s="53" t="s">
        <v>36</v>
      </c>
      <c r="AJ7" s="53" t="s">
        <v>36</v>
      </c>
      <c r="AK7" s="53" t="s">
        <v>36</v>
      </c>
      <c r="AL7" s="53" t="s">
        <v>36</v>
      </c>
      <c r="AM7" s="53" t="s">
        <v>36</v>
      </c>
      <c r="AN7" s="53" t="s">
        <v>36</v>
      </c>
      <c r="AO7" s="53" t="s">
        <v>36</v>
      </c>
      <c r="AP7" s="53" t="s">
        <v>36</v>
      </c>
      <c r="AQ7" s="53" t="s">
        <v>36</v>
      </c>
      <c r="AR7" s="53" t="s">
        <v>36</v>
      </c>
      <c r="AS7" s="53" t="s">
        <v>36</v>
      </c>
      <c r="AT7" s="54"/>
      <c r="AU7" s="55" t="str">
        <f t="shared" ref="AU7:BF7" si="1">IF($B$4&lt;AU8,"Est","Act")</f>
        <v>Est</v>
      </c>
      <c r="AV7" s="55" t="str">
        <f t="shared" si="1"/>
        <v>Est</v>
      </c>
      <c r="AW7" s="55" t="str">
        <f t="shared" si="1"/>
        <v>Est</v>
      </c>
      <c r="AX7" s="55" t="str">
        <f t="shared" si="1"/>
        <v>Est</v>
      </c>
      <c r="AY7" s="55" t="str">
        <f t="shared" si="1"/>
        <v>Est</v>
      </c>
      <c r="AZ7" s="55" t="str">
        <f t="shared" si="1"/>
        <v>Est</v>
      </c>
      <c r="BA7" s="55" t="str">
        <f t="shared" si="1"/>
        <v>Est</v>
      </c>
      <c r="BB7" s="55" t="str">
        <f t="shared" si="1"/>
        <v>Est</v>
      </c>
      <c r="BC7" s="55" t="str">
        <f t="shared" si="1"/>
        <v>Est</v>
      </c>
      <c r="BD7" s="55" t="str">
        <f t="shared" si="1"/>
        <v>Est</v>
      </c>
      <c r="BE7" s="55" t="str">
        <f t="shared" si="1"/>
        <v>Est</v>
      </c>
      <c r="BF7" s="55" t="str">
        <f t="shared" si="1"/>
        <v>Est</v>
      </c>
      <c r="BG7" s="56"/>
      <c r="BH7" s="301"/>
      <c r="BI7" s="304"/>
      <c r="BJ7" s="309"/>
    </row>
    <row r="8" spans="1:62" ht="53.25" customHeight="1" x14ac:dyDescent="0.2">
      <c r="A8" s="321"/>
      <c r="B8" s="321"/>
      <c r="C8" s="99"/>
      <c r="D8" s="321"/>
      <c r="E8" s="318"/>
      <c r="F8" s="318"/>
      <c r="G8" s="318"/>
      <c r="H8" s="57" t="s">
        <v>11</v>
      </c>
      <c r="I8" s="57" t="s">
        <v>12</v>
      </c>
      <c r="J8" s="57" t="s">
        <v>13</v>
      </c>
      <c r="K8" s="57" t="s">
        <v>14</v>
      </c>
      <c r="L8" s="58" t="s">
        <v>117</v>
      </c>
      <c r="M8" s="59" t="s">
        <v>15</v>
      </c>
      <c r="N8" s="58" t="s">
        <v>29</v>
      </c>
      <c r="O8" s="60" t="s">
        <v>118</v>
      </c>
      <c r="P8" s="136" t="s">
        <v>119</v>
      </c>
      <c r="Q8" s="136" t="s">
        <v>120</v>
      </c>
      <c r="R8" s="60" t="s">
        <v>16</v>
      </c>
      <c r="S8" s="305"/>
      <c r="T8" s="335"/>
      <c r="U8" s="103">
        <v>44743</v>
      </c>
      <c r="V8" s="103">
        <f>EOMONTH(U8,0)+1</f>
        <v>44774</v>
      </c>
      <c r="W8" s="103">
        <f t="shared" ref="W8" si="2">EOMONTH(V8,0)+1</f>
        <v>44805</v>
      </c>
      <c r="X8" s="103">
        <f t="shared" ref="X8" si="3">EOMONTH(W8,0)+1</f>
        <v>44835</v>
      </c>
      <c r="Y8" s="103">
        <f t="shared" ref="Y8" si="4">EOMONTH(X8,0)+1</f>
        <v>44866</v>
      </c>
      <c r="Z8" s="103">
        <f t="shared" ref="Z8" si="5">EOMONTH(Y8,0)+1</f>
        <v>44896</v>
      </c>
      <c r="AA8" s="103">
        <f t="shared" ref="AA8" si="6">EOMONTH(Z8,0)+1</f>
        <v>44927</v>
      </c>
      <c r="AB8" s="103">
        <f t="shared" ref="AB8" si="7">EOMONTH(AA8,0)+1</f>
        <v>44958</v>
      </c>
      <c r="AC8" s="103">
        <f t="shared" ref="AC8" si="8">EOMONTH(AB8,0)+1</f>
        <v>44986</v>
      </c>
      <c r="AD8" s="103">
        <f t="shared" ref="AD8" si="9">EOMONTH(AC8,0)+1</f>
        <v>45017</v>
      </c>
      <c r="AE8" s="103">
        <f t="shared" ref="AE8" si="10">EOMONTH(AD8,0)+1</f>
        <v>45047</v>
      </c>
      <c r="AF8" s="103">
        <f t="shared" ref="AF8" si="11">EOMONTH(AE8,0)+1</f>
        <v>45078</v>
      </c>
      <c r="AG8" s="104" t="s">
        <v>121</v>
      </c>
      <c r="AH8" s="61">
        <v>44743</v>
      </c>
      <c r="AI8" s="61">
        <f>EOMONTH(AH8,0)+1</f>
        <v>44774</v>
      </c>
      <c r="AJ8" s="61">
        <f t="shared" ref="AJ8:AS8" si="12">EOMONTH(AI8,0)+1</f>
        <v>44805</v>
      </c>
      <c r="AK8" s="61">
        <f t="shared" si="12"/>
        <v>44835</v>
      </c>
      <c r="AL8" s="61">
        <f t="shared" si="12"/>
        <v>44866</v>
      </c>
      <c r="AM8" s="61">
        <f t="shared" si="12"/>
        <v>44896</v>
      </c>
      <c r="AN8" s="61">
        <f t="shared" si="12"/>
        <v>44927</v>
      </c>
      <c r="AO8" s="61">
        <f t="shared" si="12"/>
        <v>44958</v>
      </c>
      <c r="AP8" s="61">
        <f t="shared" si="12"/>
        <v>44986</v>
      </c>
      <c r="AQ8" s="61">
        <f t="shared" si="12"/>
        <v>45017</v>
      </c>
      <c r="AR8" s="61">
        <f t="shared" si="12"/>
        <v>45047</v>
      </c>
      <c r="AS8" s="61">
        <f t="shared" si="12"/>
        <v>45078</v>
      </c>
      <c r="AT8" s="62" t="s">
        <v>122</v>
      </c>
      <c r="AU8" s="63">
        <f>EOMONTH(AS8,0)+1</f>
        <v>45108</v>
      </c>
      <c r="AV8" s="63">
        <f>EOMONTH(AU8,0)+1</f>
        <v>45139</v>
      </c>
      <c r="AW8" s="63">
        <f t="shared" ref="AW8:BF8" si="13">EOMONTH(AV8,0)+1</f>
        <v>45170</v>
      </c>
      <c r="AX8" s="63">
        <f t="shared" si="13"/>
        <v>45200</v>
      </c>
      <c r="AY8" s="63">
        <f t="shared" si="13"/>
        <v>45231</v>
      </c>
      <c r="AZ8" s="63">
        <f t="shared" si="13"/>
        <v>45261</v>
      </c>
      <c r="BA8" s="63">
        <f t="shared" si="13"/>
        <v>45292</v>
      </c>
      <c r="BB8" s="63">
        <f t="shared" si="13"/>
        <v>45323</v>
      </c>
      <c r="BC8" s="63">
        <f t="shared" si="13"/>
        <v>45352</v>
      </c>
      <c r="BD8" s="63">
        <f t="shared" si="13"/>
        <v>45383</v>
      </c>
      <c r="BE8" s="63">
        <f t="shared" si="13"/>
        <v>45413</v>
      </c>
      <c r="BF8" s="63">
        <f t="shared" si="13"/>
        <v>45444</v>
      </c>
      <c r="BG8" s="64" t="s">
        <v>125</v>
      </c>
      <c r="BH8" s="302"/>
      <c r="BI8" s="305"/>
      <c r="BJ8" s="310"/>
    </row>
    <row r="9" spans="1:62" ht="16.5" x14ac:dyDescent="0.2">
      <c r="A9" s="65" t="s">
        <v>34</v>
      </c>
      <c r="B9" s="14"/>
      <c r="C9" s="14"/>
      <c r="D9" s="14"/>
      <c r="E9" s="14"/>
      <c r="F9" s="14"/>
      <c r="G9" s="186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05"/>
    </row>
    <row r="10" spans="1:62" ht="30" customHeight="1" x14ac:dyDescent="0.2">
      <c r="A10" s="148"/>
      <c r="B10" s="111"/>
      <c r="C10" s="111"/>
      <c r="D10" s="112"/>
      <c r="E10" s="117"/>
      <c r="F10" s="2"/>
      <c r="G10" s="137"/>
      <c r="H10" s="114"/>
      <c r="I10" s="115"/>
      <c r="J10" s="118"/>
      <c r="K10" s="116"/>
      <c r="L10" s="152"/>
      <c r="M10" s="153"/>
      <c r="N10" s="154">
        <f t="shared" ref="N10:N27" si="14">L10+M10</f>
        <v>0</v>
      </c>
      <c r="O10" s="155"/>
      <c r="P10" s="157">
        <f t="shared" ref="P10:P27" si="15">AT10+(SUMIF($U$8:$AF$8,"&gt;"&amp;$B$4,U10:AF10))</f>
        <v>0</v>
      </c>
      <c r="Q10" s="157">
        <f t="shared" ref="Q10" si="16">BG10+BH10</f>
        <v>0</v>
      </c>
      <c r="R10" s="156">
        <f t="shared" ref="R10" si="17">SUM(O10:Q10)</f>
        <v>0</v>
      </c>
      <c r="S10" s="157">
        <f t="shared" ref="S10:S27" si="18">N10-R10</f>
        <v>0</v>
      </c>
      <c r="T10" s="157">
        <f t="shared" ref="T10:T27" si="19">IF($AH$7="Act", SUMIF($AH$7:$AS$7,"Act",$AH10:$AS10),0)</f>
        <v>0</v>
      </c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8">
        <f t="shared" ref="AG10:AG27" si="20">SUM(U10:AF10)</f>
        <v>0</v>
      </c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6">
        <f t="shared" ref="AT10:AT27" si="21">SUM(AH10:AS10)</f>
        <v>0</v>
      </c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60">
        <f t="shared" ref="BG10:BG27" si="22">SUM(AU10:BF10)</f>
        <v>0</v>
      </c>
      <c r="BH10" s="157"/>
      <c r="BI10" s="157">
        <f t="shared" ref="BI10:BI27" si="23">AT10+BG10+BH10+(SUMIF($U$8:$AF$8,"&gt;"&amp;$B$4,U10:AF10))</f>
        <v>0</v>
      </c>
      <c r="BJ10" s="135"/>
    </row>
    <row r="11" spans="1:62" x14ac:dyDescent="0.2">
      <c r="A11" s="147"/>
      <c r="B11" s="120"/>
      <c r="C11" s="120"/>
      <c r="D11" s="121"/>
      <c r="E11" s="122"/>
      <c r="F11" s="123"/>
      <c r="G11" s="124"/>
      <c r="H11" s="125"/>
      <c r="I11" s="130"/>
      <c r="J11" s="118"/>
      <c r="K11" s="126"/>
      <c r="L11" s="168"/>
      <c r="M11" s="153"/>
      <c r="N11" s="157">
        <f>L11+M11</f>
        <v>0</v>
      </c>
      <c r="O11" s="157">
        <v>0</v>
      </c>
      <c r="P11" s="157">
        <f>AT11+(SUMIF($U$8:$AF$8,"&gt;"&amp;$B$4,U11:AF11))</f>
        <v>0</v>
      </c>
      <c r="Q11" s="157">
        <f>BG11+BH11</f>
        <v>0</v>
      </c>
      <c r="R11" s="156">
        <f>SUM(O11:Q11)</f>
        <v>0</v>
      </c>
      <c r="S11" s="169">
        <f>N11-R11</f>
        <v>0</v>
      </c>
      <c r="T11" s="169">
        <f>IF($AH$7="Act", SUMIF($AH$7:$AS$7,"Act",$AH11:$AS11),0)</f>
        <v>0</v>
      </c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70">
        <f>SUM(U11:AF11)</f>
        <v>0</v>
      </c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6">
        <f>SUM(AH11:AS11)</f>
        <v>0</v>
      </c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60">
        <f t="shared" si="22"/>
        <v>0</v>
      </c>
      <c r="BH11" s="157"/>
      <c r="BI11" s="157">
        <f t="shared" si="23"/>
        <v>0</v>
      </c>
      <c r="BJ11" s="135"/>
    </row>
    <row r="12" spans="1:62" x14ac:dyDescent="0.2">
      <c r="A12" s="147"/>
      <c r="B12" s="127"/>
      <c r="C12" s="127"/>
      <c r="D12" s="121"/>
      <c r="E12" s="122"/>
      <c r="F12" s="123"/>
      <c r="G12" s="187"/>
      <c r="H12" s="128"/>
      <c r="I12" s="130"/>
      <c r="J12" s="130"/>
      <c r="K12" s="130"/>
      <c r="L12" s="168"/>
      <c r="M12" s="153"/>
      <c r="N12" s="157">
        <f t="shared" ref="N12:N24" si="24">L12+M12</f>
        <v>0</v>
      </c>
      <c r="O12" s="157">
        <v>0</v>
      </c>
      <c r="P12" s="157">
        <f t="shared" ref="P12:P24" si="25">AT12+(SUMIF($U$8:$AF$8,"&gt;"&amp;$B$4,U12:AF12))</f>
        <v>0</v>
      </c>
      <c r="Q12" s="157">
        <f t="shared" ref="Q12:Q24" si="26">BG12+BH12</f>
        <v>0</v>
      </c>
      <c r="R12" s="156">
        <f t="shared" ref="R12:R26" si="27">SUM(O12:Q12)</f>
        <v>0</v>
      </c>
      <c r="S12" s="169">
        <f t="shared" ref="S12:S24" si="28">N12-R12</f>
        <v>0</v>
      </c>
      <c r="T12" s="169">
        <f t="shared" ref="T12:T24" si="29">IF($AH$7="Act", SUMIF($AH$7:$AS$7,"Act",$AH12:$AS12),0)</f>
        <v>0</v>
      </c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62"/>
      <c r="AG12" s="170">
        <f t="shared" ref="AG12:AG24" si="30">SUM(U12:AF12)</f>
        <v>0</v>
      </c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6">
        <f t="shared" ref="AT12:AT24" si="31">SUM(AH12:AS12)</f>
        <v>0</v>
      </c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60">
        <f t="shared" si="22"/>
        <v>0</v>
      </c>
      <c r="BH12" s="157"/>
      <c r="BI12" s="157">
        <f t="shared" si="23"/>
        <v>0</v>
      </c>
      <c r="BJ12" s="135"/>
    </row>
    <row r="13" spans="1:62" x14ac:dyDescent="0.2">
      <c r="A13" s="147"/>
      <c r="B13" s="127"/>
      <c r="C13" s="127"/>
      <c r="D13" s="121"/>
      <c r="E13" s="122"/>
      <c r="F13" s="123"/>
      <c r="G13" s="187"/>
      <c r="H13" s="128"/>
      <c r="I13" s="130"/>
      <c r="J13" s="130"/>
      <c r="K13" s="130"/>
      <c r="L13" s="168"/>
      <c r="M13" s="153"/>
      <c r="N13" s="157">
        <f t="shared" si="24"/>
        <v>0</v>
      </c>
      <c r="O13" s="157">
        <v>0</v>
      </c>
      <c r="P13" s="157">
        <f t="shared" si="25"/>
        <v>0</v>
      </c>
      <c r="Q13" s="157">
        <f t="shared" si="26"/>
        <v>0</v>
      </c>
      <c r="R13" s="156">
        <f t="shared" si="27"/>
        <v>0</v>
      </c>
      <c r="S13" s="169">
        <f t="shared" si="28"/>
        <v>0</v>
      </c>
      <c r="T13" s="169">
        <f t="shared" si="29"/>
        <v>0</v>
      </c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70">
        <f t="shared" si="30"/>
        <v>0</v>
      </c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6">
        <f t="shared" si="31"/>
        <v>0</v>
      </c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60">
        <f t="shared" si="22"/>
        <v>0</v>
      </c>
      <c r="BH13" s="157"/>
      <c r="BI13" s="157">
        <f>+N13</f>
        <v>0</v>
      </c>
      <c r="BJ13" s="135"/>
    </row>
    <row r="14" spans="1:62" x14ac:dyDescent="0.2">
      <c r="A14" s="147"/>
      <c r="B14" s="127"/>
      <c r="C14" s="127"/>
      <c r="D14" s="121"/>
      <c r="E14" s="122"/>
      <c r="F14" s="123"/>
      <c r="G14" s="187"/>
      <c r="H14" s="128"/>
      <c r="I14" s="130"/>
      <c r="J14" s="130"/>
      <c r="K14" s="130"/>
      <c r="L14" s="168"/>
      <c r="M14" s="153"/>
      <c r="N14" s="157">
        <f t="shared" si="24"/>
        <v>0</v>
      </c>
      <c r="O14" s="157">
        <v>0</v>
      </c>
      <c r="P14" s="157">
        <f t="shared" si="25"/>
        <v>0</v>
      </c>
      <c r="Q14" s="157">
        <f t="shared" si="26"/>
        <v>0</v>
      </c>
      <c r="R14" s="156">
        <f t="shared" si="27"/>
        <v>0</v>
      </c>
      <c r="S14" s="169">
        <f t="shared" si="28"/>
        <v>0</v>
      </c>
      <c r="T14" s="169">
        <f t="shared" si="29"/>
        <v>0</v>
      </c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62"/>
      <c r="AG14" s="170">
        <f t="shared" si="30"/>
        <v>0</v>
      </c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6">
        <f t="shared" si="31"/>
        <v>0</v>
      </c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60">
        <f t="shared" si="22"/>
        <v>0</v>
      </c>
      <c r="BH14" s="157"/>
      <c r="BI14" s="157">
        <f t="shared" ref="BI14" si="32">AT14+BG14+BH14+(SUMIF($U$8:$AF$8,"&gt;"&amp;$B$4,U14:AF14))</f>
        <v>0</v>
      </c>
      <c r="BJ14" s="135"/>
    </row>
    <row r="15" spans="1:62" x14ac:dyDescent="0.2">
      <c r="A15" s="147"/>
      <c r="B15" s="127"/>
      <c r="C15" s="127"/>
      <c r="D15" s="121"/>
      <c r="E15" s="122"/>
      <c r="F15" s="123"/>
      <c r="G15" s="187"/>
      <c r="H15" s="128"/>
      <c r="I15" s="130"/>
      <c r="J15" s="130"/>
      <c r="K15" s="130"/>
      <c r="L15" s="168"/>
      <c r="M15" s="153"/>
      <c r="N15" s="157">
        <f t="shared" si="24"/>
        <v>0</v>
      </c>
      <c r="O15" s="157">
        <v>0</v>
      </c>
      <c r="P15" s="157">
        <f t="shared" si="25"/>
        <v>0</v>
      </c>
      <c r="Q15" s="157">
        <f t="shared" si="26"/>
        <v>0</v>
      </c>
      <c r="R15" s="156">
        <f t="shared" si="27"/>
        <v>0</v>
      </c>
      <c r="S15" s="169">
        <f t="shared" si="28"/>
        <v>0</v>
      </c>
      <c r="T15" s="169">
        <f t="shared" si="29"/>
        <v>0</v>
      </c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70">
        <f t="shared" si="30"/>
        <v>0</v>
      </c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6">
        <f t="shared" si="31"/>
        <v>0</v>
      </c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60">
        <f t="shared" si="22"/>
        <v>0</v>
      </c>
      <c r="BH15" s="157"/>
      <c r="BI15" s="157">
        <f>+N15</f>
        <v>0</v>
      </c>
      <c r="BJ15" s="135"/>
    </row>
    <row r="16" spans="1:62" x14ac:dyDescent="0.2">
      <c r="A16" s="147"/>
      <c r="B16" s="127"/>
      <c r="C16" s="127"/>
      <c r="D16" s="121"/>
      <c r="E16" s="122"/>
      <c r="F16" s="123"/>
      <c r="G16" s="187"/>
      <c r="H16" s="128"/>
      <c r="I16" s="130"/>
      <c r="J16" s="130"/>
      <c r="K16" s="130"/>
      <c r="L16" s="168"/>
      <c r="M16" s="153"/>
      <c r="N16" s="157">
        <f t="shared" si="24"/>
        <v>0</v>
      </c>
      <c r="O16" s="157">
        <v>0</v>
      </c>
      <c r="P16" s="157">
        <f t="shared" si="25"/>
        <v>0</v>
      </c>
      <c r="Q16" s="157">
        <f t="shared" si="26"/>
        <v>0</v>
      </c>
      <c r="R16" s="156">
        <f t="shared" si="27"/>
        <v>0</v>
      </c>
      <c r="S16" s="169">
        <f t="shared" si="28"/>
        <v>0</v>
      </c>
      <c r="T16" s="169">
        <f t="shared" si="29"/>
        <v>0</v>
      </c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70">
        <f t="shared" si="30"/>
        <v>0</v>
      </c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6">
        <f t="shared" si="31"/>
        <v>0</v>
      </c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60">
        <f t="shared" si="22"/>
        <v>0</v>
      </c>
      <c r="BH16" s="157"/>
      <c r="BI16" s="157">
        <f>+N16</f>
        <v>0</v>
      </c>
      <c r="BJ16" s="135"/>
    </row>
    <row r="17" spans="1:62" x14ac:dyDescent="0.2">
      <c r="A17" s="147"/>
      <c r="B17" s="127"/>
      <c r="C17" s="127"/>
      <c r="D17" s="121"/>
      <c r="E17" s="122"/>
      <c r="F17" s="123"/>
      <c r="G17" s="187"/>
      <c r="H17" s="128"/>
      <c r="I17" s="130"/>
      <c r="J17" s="130"/>
      <c r="K17" s="130"/>
      <c r="L17" s="168"/>
      <c r="M17" s="153"/>
      <c r="N17" s="157">
        <f t="shared" si="24"/>
        <v>0</v>
      </c>
      <c r="O17" s="157">
        <v>0</v>
      </c>
      <c r="P17" s="157">
        <f t="shared" si="25"/>
        <v>0</v>
      </c>
      <c r="Q17" s="157">
        <f t="shared" si="26"/>
        <v>0</v>
      </c>
      <c r="R17" s="156">
        <f t="shared" si="27"/>
        <v>0</v>
      </c>
      <c r="S17" s="169">
        <f t="shared" si="28"/>
        <v>0</v>
      </c>
      <c r="T17" s="169">
        <f t="shared" si="29"/>
        <v>0</v>
      </c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70">
        <f t="shared" si="30"/>
        <v>0</v>
      </c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6">
        <f t="shared" si="31"/>
        <v>0</v>
      </c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60">
        <f t="shared" si="22"/>
        <v>0</v>
      </c>
      <c r="BH17" s="157"/>
      <c r="BI17" s="157">
        <f>+N17</f>
        <v>0</v>
      </c>
      <c r="BJ17" s="135"/>
    </row>
    <row r="18" spans="1:62" x14ac:dyDescent="0.2">
      <c r="A18" s="147"/>
      <c r="B18" s="127"/>
      <c r="C18" s="127"/>
      <c r="D18" s="121"/>
      <c r="E18" s="122"/>
      <c r="F18" s="123"/>
      <c r="G18" s="187"/>
      <c r="H18" s="128"/>
      <c r="I18" s="130"/>
      <c r="J18" s="130"/>
      <c r="K18" s="126"/>
      <c r="L18" s="159"/>
      <c r="M18" s="153"/>
      <c r="N18" s="157">
        <f t="shared" si="24"/>
        <v>0</v>
      </c>
      <c r="O18" s="157">
        <v>0</v>
      </c>
      <c r="P18" s="157">
        <f t="shared" si="25"/>
        <v>0</v>
      </c>
      <c r="Q18" s="157">
        <f t="shared" si="26"/>
        <v>0</v>
      </c>
      <c r="R18" s="156">
        <f t="shared" si="27"/>
        <v>0</v>
      </c>
      <c r="S18" s="169">
        <f t="shared" si="28"/>
        <v>0</v>
      </c>
      <c r="T18" s="169">
        <f t="shared" si="29"/>
        <v>0</v>
      </c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70">
        <f t="shared" si="30"/>
        <v>0</v>
      </c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6">
        <f t="shared" si="31"/>
        <v>0</v>
      </c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60">
        <f t="shared" si="22"/>
        <v>0</v>
      </c>
      <c r="BH18" s="157"/>
      <c r="BI18" s="157">
        <f t="shared" ref="BI18:BI24" si="33">AT18+BG18+BH18+(SUMIF($U$8:$AF$8,"&gt;"&amp;$B$4,U18:AF18))</f>
        <v>0</v>
      </c>
      <c r="BJ18" s="135"/>
    </row>
    <row r="19" spans="1:62" x14ac:dyDescent="0.2">
      <c r="A19" s="245"/>
      <c r="B19" s="127"/>
      <c r="C19" s="127"/>
      <c r="D19" s="121"/>
      <c r="E19" s="122"/>
      <c r="F19" s="123"/>
      <c r="G19" s="187"/>
      <c r="H19" s="128"/>
      <c r="I19" s="130"/>
      <c r="J19" s="130"/>
      <c r="K19" s="126"/>
      <c r="L19" s="159"/>
      <c r="M19" s="153"/>
      <c r="N19" s="157">
        <f t="shared" si="24"/>
        <v>0</v>
      </c>
      <c r="O19" s="157">
        <v>0</v>
      </c>
      <c r="P19" s="157">
        <f t="shared" si="25"/>
        <v>0</v>
      </c>
      <c r="Q19" s="157">
        <f t="shared" si="26"/>
        <v>0</v>
      </c>
      <c r="R19" s="156">
        <f t="shared" si="27"/>
        <v>0</v>
      </c>
      <c r="S19" s="169">
        <f t="shared" si="28"/>
        <v>0</v>
      </c>
      <c r="T19" s="169">
        <f t="shared" si="29"/>
        <v>0</v>
      </c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70">
        <f t="shared" si="30"/>
        <v>0</v>
      </c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6">
        <f t="shared" si="31"/>
        <v>0</v>
      </c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60">
        <f t="shared" si="22"/>
        <v>0</v>
      </c>
      <c r="BH19" s="157"/>
      <c r="BI19" s="157">
        <f t="shared" si="33"/>
        <v>0</v>
      </c>
      <c r="BJ19" s="135"/>
    </row>
    <row r="20" spans="1:62" x14ac:dyDescent="0.2">
      <c r="A20" s="245"/>
      <c r="B20" s="127"/>
      <c r="C20" s="127"/>
      <c r="D20" s="121"/>
      <c r="E20" s="122"/>
      <c r="F20" s="123"/>
      <c r="G20" s="187"/>
      <c r="H20" s="128"/>
      <c r="I20" s="130"/>
      <c r="J20" s="130"/>
      <c r="K20" s="126"/>
      <c r="L20" s="159"/>
      <c r="M20" s="153"/>
      <c r="N20" s="157">
        <f t="shared" si="24"/>
        <v>0</v>
      </c>
      <c r="O20" s="157">
        <v>0</v>
      </c>
      <c r="P20" s="157">
        <f t="shared" si="25"/>
        <v>0</v>
      </c>
      <c r="Q20" s="157">
        <f t="shared" si="26"/>
        <v>0</v>
      </c>
      <c r="R20" s="156">
        <f t="shared" si="27"/>
        <v>0</v>
      </c>
      <c r="S20" s="169">
        <f t="shared" si="28"/>
        <v>0</v>
      </c>
      <c r="T20" s="169">
        <f t="shared" si="29"/>
        <v>0</v>
      </c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70">
        <f t="shared" si="30"/>
        <v>0</v>
      </c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6">
        <f t="shared" si="31"/>
        <v>0</v>
      </c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60">
        <f t="shared" si="22"/>
        <v>0</v>
      </c>
      <c r="BH20" s="157"/>
      <c r="BI20" s="157">
        <f t="shared" si="33"/>
        <v>0</v>
      </c>
      <c r="BJ20" s="135"/>
    </row>
    <row r="21" spans="1:62" x14ac:dyDescent="0.2">
      <c r="A21" s="245"/>
      <c r="B21" s="127"/>
      <c r="C21" s="127"/>
      <c r="D21" s="121"/>
      <c r="E21" s="122"/>
      <c r="F21" s="123"/>
      <c r="G21" s="187"/>
      <c r="H21" s="128"/>
      <c r="I21" s="130"/>
      <c r="J21" s="130"/>
      <c r="K21" s="126"/>
      <c r="L21" s="159"/>
      <c r="M21" s="153"/>
      <c r="N21" s="157">
        <f t="shared" si="24"/>
        <v>0</v>
      </c>
      <c r="O21" s="157">
        <v>0</v>
      </c>
      <c r="P21" s="157">
        <f t="shared" si="25"/>
        <v>0</v>
      </c>
      <c r="Q21" s="157">
        <f t="shared" si="26"/>
        <v>0</v>
      </c>
      <c r="R21" s="156">
        <f t="shared" si="27"/>
        <v>0</v>
      </c>
      <c r="S21" s="169">
        <f t="shared" si="28"/>
        <v>0</v>
      </c>
      <c r="T21" s="169">
        <f t="shared" si="29"/>
        <v>0</v>
      </c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70">
        <f t="shared" si="30"/>
        <v>0</v>
      </c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6">
        <f t="shared" si="31"/>
        <v>0</v>
      </c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60">
        <f t="shared" si="22"/>
        <v>0</v>
      </c>
      <c r="BH21" s="157"/>
      <c r="BI21" s="157">
        <f t="shared" si="33"/>
        <v>0</v>
      </c>
      <c r="BJ21" s="135"/>
    </row>
    <row r="22" spans="1:62" x14ac:dyDescent="0.2">
      <c r="A22" s="245"/>
      <c r="B22" s="127"/>
      <c r="C22" s="127"/>
      <c r="D22" s="121"/>
      <c r="E22" s="122"/>
      <c r="F22" s="123"/>
      <c r="G22" s="187"/>
      <c r="H22" s="128"/>
      <c r="I22" s="130"/>
      <c r="J22" s="130"/>
      <c r="K22" s="126"/>
      <c r="L22" s="159"/>
      <c r="M22" s="153"/>
      <c r="N22" s="157">
        <f t="shared" si="24"/>
        <v>0</v>
      </c>
      <c r="O22" s="157">
        <v>0</v>
      </c>
      <c r="P22" s="157">
        <f t="shared" si="25"/>
        <v>0</v>
      </c>
      <c r="Q22" s="157">
        <f t="shared" si="26"/>
        <v>0</v>
      </c>
      <c r="R22" s="156">
        <f t="shared" si="27"/>
        <v>0</v>
      </c>
      <c r="S22" s="169">
        <f t="shared" si="28"/>
        <v>0</v>
      </c>
      <c r="T22" s="169">
        <f t="shared" si="29"/>
        <v>0</v>
      </c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70">
        <f t="shared" si="30"/>
        <v>0</v>
      </c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6">
        <f t="shared" si="31"/>
        <v>0</v>
      </c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60">
        <f t="shared" si="22"/>
        <v>0</v>
      </c>
      <c r="BH22" s="157"/>
      <c r="BI22" s="157">
        <f t="shared" si="33"/>
        <v>0</v>
      </c>
      <c r="BJ22" s="135"/>
    </row>
    <row r="23" spans="1:62" x14ac:dyDescent="0.2">
      <c r="A23" s="245"/>
      <c r="B23" s="127"/>
      <c r="C23" s="127"/>
      <c r="D23" s="121"/>
      <c r="E23" s="122"/>
      <c r="F23" s="123"/>
      <c r="G23" s="187"/>
      <c r="H23" s="128"/>
      <c r="I23" s="130"/>
      <c r="J23" s="130"/>
      <c r="K23" s="126"/>
      <c r="L23" s="159"/>
      <c r="M23" s="153"/>
      <c r="N23" s="157">
        <f t="shared" si="24"/>
        <v>0</v>
      </c>
      <c r="O23" s="157">
        <v>0</v>
      </c>
      <c r="P23" s="157">
        <f t="shared" si="25"/>
        <v>0</v>
      </c>
      <c r="Q23" s="157">
        <f t="shared" si="26"/>
        <v>0</v>
      </c>
      <c r="R23" s="156">
        <f t="shared" si="27"/>
        <v>0</v>
      </c>
      <c r="S23" s="169">
        <f t="shared" si="28"/>
        <v>0</v>
      </c>
      <c r="T23" s="169">
        <f t="shared" si="29"/>
        <v>0</v>
      </c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70">
        <f t="shared" si="30"/>
        <v>0</v>
      </c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6">
        <f t="shared" si="31"/>
        <v>0</v>
      </c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60">
        <f t="shared" si="22"/>
        <v>0</v>
      </c>
      <c r="BH23" s="157"/>
      <c r="BI23" s="157">
        <f t="shared" si="33"/>
        <v>0</v>
      </c>
      <c r="BJ23" s="135"/>
    </row>
    <row r="24" spans="1:62" x14ac:dyDescent="0.2">
      <c r="A24" s="147"/>
      <c r="B24" s="127"/>
      <c r="C24" s="127"/>
      <c r="D24" s="121"/>
      <c r="E24" s="122"/>
      <c r="F24" s="123"/>
      <c r="G24" s="187"/>
      <c r="H24" s="128"/>
      <c r="I24" s="129"/>
      <c r="J24" s="130"/>
      <c r="K24" s="126"/>
      <c r="L24" s="159"/>
      <c r="M24" s="153"/>
      <c r="N24" s="157">
        <f t="shared" si="24"/>
        <v>0</v>
      </c>
      <c r="O24" s="157">
        <v>0</v>
      </c>
      <c r="P24" s="157">
        <f t="shared" si="25"/>
        <v>0</v>
      </c>
      <c r="Q24" s="157">
        <f t="shared" si="26"/>
        <v>0</v>
      </c>
      <c r="R24" s="156">
        <f t="shared" si="27"/>
        <v>0</v>
      </c>
      <c r="S24" s="169">
        <f t="shared" si="28"/>
        <v>0</v>
      </c>
      <c r="T24" s="169">
        <f t="shared" si="29"/>
        <v>0</v>
      </c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70">
        <f t="shared" si="30"/>
        <v>0</v>
      </c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6">
        <f t="shared" si="31"/>
        <v>0</v>
      </c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60">
        <f t="shared" si="22"/>
        <v>0</v>
      </c>
      <c r="BH24" s="157"/>
      <c r="BI24" s="157">
        <f t="shared" si="33"/>
        <v>0</v>
      </c>
      <c r="BJ24" s="135"/>
    </row>
    <row r="25" spans="1:62" ht="12.75" customHeight="1" x14ac:dyDescent="0.2">
      <c r="A25" s="110"/>
      <c r="B25" s="115"/>
      <c r="C25" s="111"/>
      <c r="D25" s="112"/>
      <c r="E25" s="117"/>
      <c r="F25" s="123"/>
      <c r="G25" s="113"/>
      <c r="H25" s="114"/>
      <c r="I25" s="115"/>
      <c r="J25" s="115"/>
      <c r="K25" s="116"/>
      <c r="L25" s="152"/>
      <c r="M25" s="161"/>
      <c r="N25" s="162"/>
      <c r="O25" s="155"/>
      <c r="P25" s="157"/>
      <c r="Q25" s="157"/>
      <c r="R25" s="156">
        <f t="shared" si="27"/>
        <v>0</v>
      </c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8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6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60">
        <f t="shared" si="22"/>
        <v>0</v>
      </c>
      <c r="BH25" s="157"/>
      <c r="BI25" s="157">
        <f t="shared" si="23"/>
        <v>0</v>
      </c>
      <c r="BJ25" s="135"/>
    </row>
    <row r="26" spans="1:62" ht="12.75" customHeight="1" x14ac:dyDescent="0.2">
      <c r="A26" s="110"/>
      <c r="B26" s="115"/>
      <c r="C26" s="111"/>
      <c r="D26" s="121"/>
      <c r="E26" s="117"/>
      <c r="F26" s="123"/>
      <c r="G26" s="113"/>
      <c r="H26" s="114"/>
      <c r="I26" s="115"/>
      <c r="J26" s="115"/>
      <c r="K26" s="116"/>
      <c r="L26" s="152"/>
      <c r="M26" s="161"/>
      <c r="N26" s="162">
        <f t="shared" si="14"/>
        <v>0</v>
      </c>
      <c r="O26" s="155"/>
      <c r="P26" s="157">
        <f t="shared" si="15"/>
        <v>0</v>
      </c>
      <c r="Q26" s="157"/>
      <c r="R26" s="156">
        <f t="shared" si="27"/>
        <v>0</v>
      </c>
      <c r="S26" s="157">
        <f t="shared" si="18"/>
        <v>0</v>
      </c>
      <c r="T26" s="157">
        <f t="shared" si="19"/>
        <v>0</v>
      </c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8">
        <f t="shared" si="20"/>
        <v>0</v>
      </c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6">
        <f t="shared" si="21"/>
        <v>0</v>
      </c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60">
        <f t="shared" si="22"/>
        <v>0</v>
      </c>
      <c r="BH26" s="157"/>
      <c r="BI26" s="157">
        <f t="shared" si="23"/>
        <v>0</v>
      </c>
      <c r="BJ26" s="135"/>
    </row>
    <row r="27" spans="1:62" ht="12.75" customHeight="1" x14ac:dyDescent="0.2">
      <c r="A27" s="110" t="s">
        <v>105</v>
      </c>
      <c r="B27" s="115"/>
      <c r="C27" s="111"/>
      <c r="D27" s="121"/>
      <c r="E27" s="117"/>
      <c r="F27" s="123"/>
      <c r="G27" s="113"/>
      <c r="H27" s="114"/>
      <c r="I27" s="115"/>
      <c r="J27" s="115"/>
      <c r="K27" s="116"/>
      <c r="L27" s="152"/>
      <c r="M27" s="153"/>
      <c r="N27" s="157">
        <f t="shared" si="14"/>
        <v>0</v>
      </c>
      <c r="O27" s="155"/>
      <c r="P27" s="157">
        <f t="shared" si="15"/>
        <v>0</v>
      </c>
      <c r="Q27" s="157"/>
      <c r="R27" s="156">
        <f>+N27</f>
        <v>0</v>
      </c>
      <c r="S27" s="157">
        <f t="shared" si="18"/>
        <v>0</v>
      </c>
      <c r="T27" s="157">
        <f t="shared" si="19"/>
        <v>0</v>
      </c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8">
        <f t="shared" si="20"/>
        <v>0</v>
      </c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6">
        <f t="shared" si="21"/>
        <v>0</v>
      </c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60">
        <f t="shared" si="22"/>
        <v>0</v>
      </c>
      <c r="BH27" s="157"/>
      <c r="BI27" s="157">
        <f t="shared" si="23"/>
        <v>0</v>
      </c>
      <c r="BJ27" s="135"/>
    </row>
    <row r="28" spans="1:62" ht="14.25" customHeight="1" x14ac:dyDescent="0.2">
      <c r="A28" s="110"/>
      <c r="B28" s="115"/>
      <c r="C28" s="111"/>
      <c r="D28" s="112"/>
      <c r="E28" s="117"/>
      <c r="F28" s="2"/>
      <c r="G28" s="113"/>
      <c r="H28" s="114"/>
      <c r="I28" s="115"/>
      <c r="J28" s="115"/>
      <c r="K28" s="116"/>
      <c r="L28" s="152"/>
      <c r="M28" s="163"/>
      <c r="N28" s="164"/>
      <c r="O28" s="155"/>
      <c r="P28" s="164"/>
      <c r="Q28" s="164"/>
      <c r="R28" s="156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5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5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0"/>
      <c r="BH28" s="164"/>
      <c r="BI28" s="157"/>
      <c r="BJ28" s="132"/>
    </row>
    <row r="29" spans="1:62" ht="16.5" x14ac:dyDescent="0.2">
      <c r="A29" s="66" t="s">
        <v>103</v>
      </c>
      <c r="B29" s="69"/>
      <c r="C29" s="69"/>
      <c r="D29" s="70"/>
      <c r="E29" s="69"/>
      <c r="F29" s="69"/>
      <c r="G29" s="71"/>
      <c r="H29" s="69"/>
      <c r="I29" s="71"/>
      <c r="J29" s="71"/>
      <c r="K29" s="72"/>
      <c r="L29" s="151">
        <f t="shared" ref="L29:AQ29" si="34">SUM(L10:L28)</f>
        <v>0</v>
      </c>
      <c r="M29" s="151">
        <f t="shared" si="34"/>
        <v>0</v>
      </c>
      <c r="N29" s="151">
        <f t="shared" si="34"/>
        <v>0</v>
      </c>
      <c r="O29" s="151">
        <f t="shared" si="34"/>
        <v>0</v>
      </c>
      <c r="P29" s="151">
        <f t="shared" si="34"/>
        <v>0</v>
      </c>
      <c r="Q29" s="151">
        <f t="shared" si="34"/>
        <v>0</v>
      </c>
      <c r="R29" s="151">
        <f t="shared" si="34"/>
        <v>0</v>
      </c>
      <c r="S29" s="151">
        <f t="shared" si="34"/>
        <v>0</v>
      </c>
      <c r="T29" s="151">
        <f t="shared" si="34"/>
        <v>0</v>
      </c>
      <c r="U29" s="151">
        <f t="shared" si="34"/>
        <v>0</v>
      </c>
      <c r="V29" s="151">
        <f t="shared" si="34"/>
        <v>0</v>
      </c>
      <c r="W29" s="151">
        <f t="shared" si="34"/>
        <v>0</v>
      </c>
      <c r="X29" s="151">
        <f t="shared" si="34"/>
        <v>0</v>
      </c>
      <c r="Y29" s="151">
        <f t="shared" si="34"/>
        <v>0</v>
      </c>
      <c r="Z29" s="151">
        <f t="shared" si="34"/>
        <v>0</v>
      </c>
      <c r="AA29" s="151">
        <f t="shared" si="34"/>
        <v>0</v>
      </c>
      <c r="AB29" s="151">
        <f t="shared" si="34"/>
        <v>0</v>
      </c>
      <c r="AC29" s="151">
        <f t="shared" si="34"/>
        <v>0</v>
      </c>
      <c r="AD29" s="151">
        <f t="shared" si="34"/>
        <v>0</v>
      </c>
      <c r="AE29" s="151">
        <f t="shared" si="34"/>
        <v>0</v>
      </c>
      <c r="AF29" s="151">
        <f t="shared" si="34"/>
        <v>0</v>
      </c>
      <c r="AG29" s="151">
        <f t="shared" si="34"/>
        <v>0</v>
      </c>
      <c r="AH29" s="151">
        <f t="shared" si="34"/>
        <v>0</v>
      </c>
      <c r="AI29" s="151">
        <f t="shared" si="34"/>
        <v>0</v>
      </c>
      <c r="AJ29" s="151">
        <f t="shared" si="34"/>
        <v>0</v>
      </c>
      <c r="AK29" s="151">
        <f t="shared" si="34"/>
        <v>0</v>
      </c>
      <c r="AL29" s="151">
        <f t="shared" si="34"/>
        <v>0</v>
      </c>
      <c r="AM29" s="151">
        <f t="shared" si="34"/>
        <v>0</v>
      </c>
      <c r="AN29" s="151">
        <f t="shared" si="34"/>
        <v>0</v>
      </c>
      <c r="AO29" s="151">
        <f t="shared" si="34"/>
        <v>0</v>
      </c>
      <c r="AP29" s="151">
        <f t="shared" si="34"/>
        <v>0</v>
      </c>
      <c r="AQ29" s="151">
        <f t="shared" si="34"/>
        <v>0</v>
      </c>
      <c r="AR29" s="151">
        <f t="shared" ref="AR29:BI29" si="35">SUM(AR10:AR28)</f>
        <v>0</v>
      </c>
      <c r="AS29" s="151">
        <f t="shared" si="35"/>
        <v>0</v>
      </c>
      <c r="AT29" s="151">
        <f t="shared" si="35"/>
        <v>0</v>
      </c>
      <c r="AU29" s="151">
        <f t="shared" si="35"/>
        <v>0</v>
      </c>
      <c r="AV29" s="151">
        <f t="shared" si="35"/>
        <v>0</v>
      </c>
      <c r="AW29" s="151">
        <f t="shared" si="35"/>
        <v>0</v>
      </c>
      <c r="AX29" s="151">
        <f t="shared" si="35"/>
        <v>0</v>
      </c>
      <c r="AY29" s="151">
        <f t="shared" si="35"/>
        <v>0</v>
      </c>
      <c r="AZ29" s="151">
        <f t="shared" si="35"/>
        <v>0</v>
      </c>
      <c r="BA29" s="151">
        <f t="shared" si="35"/>
        <v>0</v>
      </c>
      <c r="BB29" s="151">
        <f t="shared" si="35"/>
        <v>0</v>
      </c>
      <c r="BC29" s="151">
        <f t="shared" si="35"/>
        <v>0</v>
      </c>
      <c r="BD29" s="151">
        <f t="shared" si="35"/>
        <v>0</v>
      </c>
      <c r="BE29" s="151">
        <f t="shared" si="35"/>
        <v>0</v>
      </c>
      <c r="BF29" s="151">
        <f t="shared" si="35"/>
        <v>0</v>
      </c>
      <c r="BG29" s="151">
        <f t="shared" si="35"/>
        <v>0</v>
      </c>
      <c r="BH29" s="151">
        <f t="shared" si="35"/>
        <v>0</v>
      </c>
      <c r="BI29" s="151">
        <f t="shared" si="35"/>
        <v>0</v>
      </c>
      <c r="BJ29" s="67"/>
    </row>
    <row r="30" spans="1:62" ht="16.5" x14ac:dyDescent="0.2">
      <c r="A30" s="68" t="s">
        <v>127</v>
      </c>
      <c r="B30" s="14"/>
      <c r="C30" s="14"/>
      <c r="D30" s="14"/>
      <c r="E30" s="14"/>
      <c r="F30" s="15"/>
      <c r="G30" s="16"/>
      <c r="H30" s="16"/>
      <c r="I30" s="16"/>
      <c r="J30" s="16"/>
      <c r="K30" s="16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05"/>
    </row>
    <row r="31" spans="1:62" x14ac:dyDescent="0.2">
      <c r="A31" s="147"/>
      <c r="B31" s="127"/>
      <c r="C31" s="127"/>
      <c r="D31" s="121"/>
      <c r="E31" s="122"/>
      <c r="F31" s="123"/>
      <c r="G31" s="182"/>
      <c r="H31" s="128"/>
      <c r="I31" s="130"/>
      <c r="J31" s="130"/>
      <c r="K31" s="126"/>
      <c r="L31" s="168"/>
      <c r="M31" s="153"/>
      <c r="N31" s="157">
        <f>L31+M31</f>
        <v>0</v>
      </c>
      <c r="O31" s="157">
        <v>0</v>
      </c>
      <c r="P31" s="157">
        <f>AT31+(SUMIF($U$8:$AF$8,"&gt;"&amp;$B$4,U31:AF31))</f>
        <v>0</v>
      </c>
      <c r="Q31" s="157">
        <f>BG31+BH31</f>
        <v>0</v>
      </c>
      <c r="R31" s="156">
        <f>SUM(O31:Q31)</f>
        <v>0</v>
      </c>
      <c r="S31" s="169">
        <f>N31-R31</f>
        <v>0</v>
      </c>
      <c r="T31" s="169">
        <f>IF($AH$7="Act", SUMIF($AH$7:$AS$7,"Act",$AH31:$AS31),0)</f>
        <v>0</v>
      </c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70">
        <f>SUM(U31:AF31)</f>
        <v>0</v>
      </c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6">
        <f>SUM(AH31:AS31)</f>
        <v>0</v>
      </c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60">
        <f t="shared" ref="BG31:BG59" si="36">SUM(AU31:BF31)</f>
        <v>0</v>
      </c>
      <c r="BH31" s="157"/>
      <c r="BI31" s="157">
        <f t="shared" ref="BI31:BI59" si="37">AT31+BG31+BH31+(SUMIF($U$8:$AF$8,"&gt;"&amp;$B$4,U31:AF31))</f>
        <v>0</v>
      </c>
      <c r="BJ31" s="135"/>
    </row>
    <row r="32" spans="1:62" x14ac:dyDescent="0.2">
      <c r="A32" s="147"/>
      <c r="B32" s="127"/>
      <c r="C32" s="127"/>
      <c r="D32" s="121"/>
      <c r="E32" s="122"/>
      <c r="F32" s="123"/>
      <c r="G32" s="124"/>
      <c r="H32" s="128"/>
      <c r="I32" s="130"/>
      <c r="J32" s="130"/>
      <c r="K32" s="126"/>
      <c r="L32" s="168"/>
      <c r="M32" s="153"/>
      <c r="N32" s="157">
        <f t="shared" ref="N32:N59" si="38">L32+M32</f>
        <v>0</v>
      </c>
      <c r="O32" s="157">
        <v>0</v>
      </c>
      <c r="P32" s="157">
        <f t="shared" ref="P32:P42" si="39">AT32+(SUMIF($U$8:$AF$8,"&gt;"&amp;$B$4,U32:AF32))</f>
        <v>0</v>
      </c>
      <c r="Q32" s="157">
        <f t="shared" ref="Q32:Q42" si="40">BG32+BH32</f>
        <v>0</v>
      </c>
      <c r="R32" s="156">
        <f t="shared" ref="R32:R59" si="41">SUM(O32:Q32)</f>
        <v>0</v>
      </c>
      <c r="S32" s="169">
        <f t="shared" ref="S32:S55" si="42">N32-R32</f>
        <v>0</v>
      </c>
      <c r="T32" s="169">
        <f t="shared" ref="T32:T59" si="43">IF($AH$7="Act", SUMIF($AH$7:$AS$7,"Act",$AH32:$AS32),0)</f>
        <v>0</v>
      </c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62"/>
      <c r="AG32" s="170">
        <f t="shared" ref="AG32:AG59" si="44">SUM(U32:AF32)</f>
        <v>0</v>
      </c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6">
        <f t="shared" ref="AT32:AT59" si="45">SUM(AH32:AS32)</f>
        <v>0</v>
      </c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60">
        <f t="shared" si="36"/>
        <v>0</v>
      </c>
      <c r="BH32" s="157"/>
      <c r="BI32" s="157">
        <f t="shared" si="37"/>
        <v>0</v>
      </c>
      <c r="BJ32" s="135"/>
    </row>
    <row r="33" spans="1:62" x14ac:dyDescent="0.2">
      <c r="A33" s="147"/>
      <c r="B33" s="127"/>
      <c r="C33" s="127"/>
      <c r="D33" s="149"/>
      <c r="E33" s="122"/>
      <c r="F33" s="123"/>
      <c r="G33" s="182"/>
      <c r="H33" s="263"/>
      <c r="I33" s="262"/>
      <c r="J33" s="130"/>
      <c r="K33" s="126"/>
      <c r="L33" s="168"/>
      <c r="M33" s="153"/>
      <c r="N33" s="157">
        <f t="shared" si="38"/>
        <v>0</v>
      </c>
      <c r="O33" s="157">
        <v>0</v>
      </c>
      <c r="P33" s="157">
        <f t="shared" si="39"/>
        <v>0</v>
      </c>
      <c r="Q33" s="157">
        <f t="shared" si="40"/>
        <v>0</v>
      </c>
      <c r="R33" s="156">
        <f t="shared" si="41"/>
        <v>0</v>
      </c>
      <c r="S33" s="169">
        <f t="shared" si="42"/>
        <v>0</v>
      </c>
      <c r="T33" s="169">
        <f t="shared" si="43"/>
        <v>0</v>
      </c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70">
        <f t="shared" si="44"/>
        <v>0</v>
      </c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6">
        <f t="shared" si="45"/>
        <v>0</v>
      </c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60">
        <f t="shared" si="36"/>
        <v>0</v>
      </c>
      <c r="BH33" s="157"/>
      <c r="BI33" s="157">
        <f>+N33</f>
        <v>0</v>
      </c>
      <c r="BJ33" s="135"/>
    </row>
    <row r="34" spans="1:62" x14ac:dyDescent="0.2">
      <c r="A34" s="147"/>
      <c r="B34" s="127"/>
      <c r="C34" s="127"/>
      <c r="D34" s="121"/>
      <c r="E34" s="122"/>
      <c r="F34" s="123"/>
      <c r="G34" s="182"/>
      <c r="H34" s="263"/>
      <c r="I34" s="262"/>
      <c r="J34" s="130"/>
      <c r="K34" s="126"/>
      <c r="L34" s="168"/>
      <c r="M34" s="153"/>
      <c r="N34" s="157">
        <f t="shared" si="38"/>
        <v>0</v>
      </c>
      <c r="O34" s="157">
        <v>0</v>
      </c>
      <c r="P34" s="157">
        <f t="shared" si="39"/>
        <v>0</v>
      </c>
      <c r="Q34" s="157">
        <f t="shared" si="40"/>
        <v>0</v>
      </c>
      <c r="R34" s="156">
        <f t="shared" si="41"/>
        <v>0</v>
      </c>
      <c r="S34" s="169">
        <f t="shared" si="42"/>
        <v>0</v>
      </c>
      <c r="T34" s="169">
        <f t="shared" si="43"/>
        <v>0</v>
      </c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62"/>
      <c r="AG34" s="170">
        <f t="shared" si="44"/>
        <v>0</v>
      </c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6">
        <f t="shared" si="45"/>
        <v>0</v>
      </c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60">
        <f t="shared" si="36"/>
        <v>0</v>
      </c>
      <c r="BH34" s="157"/>
      <c r="BI34" s="157">
        <f t="shared" si="37"/>
        <v>0</v>
      </c>
      <c r="BJ34" s="135"/>
    </row>
    <row r="35" spans="1:62" x14ac:dyDescent="0.2">
      <c r="A35" s="147"/>
      <c r="B35" s="127"/>
      <c r="C35" s="127"/>
      <c r="D35" s="121"/>
      <c r="E35" s="122"/>
      <c r="F35" s="123"/>
      <c r="G35" s="182"/>
      <c r="H35" s="263"/>
      <c r="I35" s="262"/>
      <c r="J35" s="130"/>
      <c r="K35" s="126"/>
      <c r="L35" s="168"/>
      <c r="M35" s="153"/>
      <c r="N35" s="157">
        <f t="shared" si="38"/>
        <v>0</v>
      </c>
      <c r="O35" s="157">
        <v>0</v>
      </c>
      <c r="P35" s="157">
        <f t="shared" si="39"/>
        <v>0</v>
      </c>
      <c r="Q35" s="157">
        <f t="shared" si="40"/>
        <v>0</v>
      </c>
      <c r="R35" s="156">
        <f t="shared" si="41"/>
        <v>0</v>
      </c>
      <c r="S35" s="169">
        <f t="shared" si="42"/>
        <v>0</v>
      </c>
      <c r="T35" s="169">
        <f t="shared" si="43"/>
        <v>0</v>
      </c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70">
        <f t="shared" si="44"/>
        <v>0</v>
      </c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6">
        <f t="shared" si="45"/>
        <v>0</v>
      </c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60">
        <f t="shared" si="36"/>
        <v>0</v>
      </c>
      <c r="BH35" s="157"/>
      <c r="BI35" s="157">
        <f>+N35</f>
        <v>0</v>
      </c>
      <c r="BJ35" s="135"/>
    </row>
    <row r="36" spans="1:62" x14ac:dyDescent="0.2">
      <c r="A36" s="147"/>
      <c r="B36" s="181"/>
      <c r="C36" s="127"/>
      <c r="D36" s="149"/>
      <c r="E36" s="122"/>
      <c r="F36" s="123"/>
      <c r="G36" s="182"/>
      <c r="H36" s="263"/>
      <c r="I36" s="262"/>
      <c r="J36" s="130"/>
      <c r="K36" s="126"/>
      <c r="L36" s="168"/>
      <c r="M36" s="153"/>
      <c r="N36" s="157">
        <f t="shared" si="38"/>
        <v>0</v>
      </c>
      <c r="O36" s="157">
        <v>0</v>
      </c>
      <c r="P36" s="157">
        <f t="shared" si="39"/>
        <v>0</v>
      </c>
      <c r="Q36" s="157">
        <f t="shared" si="40"/>
        <v>0</v>
      </c>
      <c r="R36" s="156">
        <f t="shared" si="41"/>
        <v>0</v>
      </c>
      <c r="S36" s="169">
        <f t="shared" si="42"/>
        <v>0</v>
      </c>
      <c r="T36" s="169">
        <f t="shared" si="43"/>
        <v>0</v>
      </c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70">
        <f t="shared" si="44"/>
        <v>0</v>
      </c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6">
        <f t="shared" si="45"/>
        <v>0</v>
      </c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60">
        <f t="shared" si="36"/>
        <v>0</v>
      </c>
      <c r="BH36" s="157"/>
      <c r="BI36" s="157">
        <f>+N36</f>
        <v>0</v>
      </c>
      <c r="BJ36" s="135"/>
    </row>
    <row r="37" spans="1:62" x14ac:dyDescent="0.2">
      <c r="A37" s="147"/>
      <c r="B37" s="127"/>
      <c r="C37" s="127"/>
      <c r="D37" s="149"/>
      <c r="E37" s="122"/>
      <c r="F37" s="123"/>
      <c r="G37" s="182"/>
      <c r="H37" s="128"/>
      <c r="I37" s="130"/>
      <c r="J37" s="118"/>
      <c r="K37" s="126"/>
      <c r="L37" s="168"/>
      <c r="M37" s="153"/>
      <c r="N37" s="157">
        <f t="shared" si="38"/>
        <v>0</v>
      </c>
      <c r="O37" s="157">
        <v>0</v>
      </c>
      <c r="P37" s="157">
        <f t="shared" si="39"/>
        <v>0</v>
      </c>
      <c r="Q37" s="157">
        <f t="shared" si="40"/>
        <v>0</v>
      </c>
      <c r="R37" s="156">
        <f t="shared" si="41"/>
        <v>0</v>
      </c>
      <c r="S37" s="169">
        <f t="shared" si="42"/>
        <v>0</v>
      </c>
      <c r="T37" s="169">
        <f t="shared" si="43"/>
        <v>0</v>
      </c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70">
        <f t="shared" si="44"/>
        <v>0</v>
      </c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6">
        <f t="shared" si="45"/>
        <v>0</v>
      </c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60">
        <f t="shared" si="36"/>
        <v>0</v>
      </c>
      <c r="BH37" s="157"/>
      <c r="BI37" s="157">
        <f>+N37</f>
        <v>0</v>
      </c>
      <c r="BJ37" s="135"/>
    </row>
    <row r="38" spans="1:62" x14ac:dyDescent="0.2">
      <c r="A38" s="147"/>
      <c r="B38" s="127"/>
      <c r="C38" s="127"/>
      <c r="D38" s="121"/>
      <c r="E38" s="122"/>
      <c r="F38" s="123"/>
      <c r="G38" s="182"/>
      <c r="H38" s="128"/>
      <c r="I38" s="130"/>
      <c r="J38" s="118"/>
      <c r="K38" s="126"/>
      <c r="L38" s="159"/>
      <c r="M38" s="153"/>
      <c r="N38" s="157">
        <f t="shared" ref="N38:N41" si="46">L38+M38</f>
        <v>0</v>
      </c>
      <c r="O38" s="157">
        <v>0</v>
      </c>
      <c r="P38" s="157">
        <f t="shared" ref="P38:P41" si="47">AT38+(SUMIF($U$8:$AF$8,"&gt;"&amp;$B$4,U38:AF38))</f>
        <v>0</v>
      </c>
      <c r="Q38" s="157">
        <f t="shared" ref="Q38:Q41" si="48">BG38+BH38</f>
        <v>0</v>
      </c>
      <c r="R38" s="156">
        <f t="shared" ref="R38:R41" si="49">SUM(O38:Q38)</f>
        <v>0</v>
      </c>
      <c r="S38" s="169">
        <f t="shared" ref="S38:S41" si="50">N38-R38</f>
        <v>0</v>
      </c>
      <c r="T38" s="169">
        <f t="shared" si="43"/>
        <v>0</v>
      </c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70">
        <f t="shared" ref="AG38:AG41" si="51">SUM(U38:AF38)</f>
        <v>0</v>
      </c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6">
        <f t="shared" ref="AT38:AT41" si="52">SUM(AH38:AS38)</f>
        <v>0</v>
      </c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60">
        <f t="shared" ref="BG38:BG41" si="53">SUM(AU38:BF38)</f>
        <v>0</v>
      </c>
      <c r="BH38" s="157"/>
      <c r="BI38" s="157">
        <f t="shared" ref="BI38:BI41" si="54">AT38+BG38+BH38+(SUMIF($U$8:$AF$8,"&gt;"&amp;$B$4,U38:AF38))</f>
        <v>0</v>
      </c>
      <c r="BJ38" s="135"/>
    </row>
    <row r="39" spans="1:62" x14ac:dyDescent="0.2">
      <c r="A39" s="147"/>
      <c r="B39" s="127"/>
      <c r="C39" s="127"/>
      <c r="D39" s="121"/>
      <c r="E39" s="122"/>
      <c r="F39" s="123"/>
      <c r="G39" s="182"/>
      <c r="H39" s="128"/>
      <c r="I39" s="130"/>
      <c r="J39" s="118"/>
      <c r="K39" s="126"/>
      <c r="L39" s="159"/>
      <c r="M39" s="153"/>
      <c r="N39" s="157">
        <f t="shared" si="46"/>
        <v>0</v>
      </c>
      <c r="O39" s="157">
        <v>0</v>
      </c>
      <c r="P39" s="157">
        <f t="shared" si="47"/>
        <v>0</v>
      </c>
      <c r="Q39" s="157">
        <f t="shared" si="48"/>
        <v>0</v>
      </c>
      <c r="R39" s="156">
        <f t="shared" si="49"/>
        <v>0</v>
      </c>
      <c r="S39" s="169">
        <f t="shared" si="50"/>
        <v>0</v>
      </c>
      <c r="T39" s="169">
        <f t="shared" si="43"/>
        <v>0</v>
      </c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70">
        <f t="shared" si="51"/>
        <v>0</v>
      </c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6">
        <f t="shared" si="52"/>
        <v>0</v>
      </c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60">
        <f t="shared" si="53"/>
        <v>0</v>
      </c>
      <c r="BH39" s="157"/>
      <c r="BI39" s="157">
        <f t="shared" si="54"/>
        <v>0</v>
      </c>
      <c r="BJ39" s="135"/>
    </row>
    <row r="40" spans="1:62" x14ac:dyDescent="0.2">
      <c r="A40" s="147"/>
      <c r="B40" s="127"/>
      <c r="C40" s="127"/>
      <c r="D40" s="149"/>
      <c r="E40" s="122"/>
      <c r="F40" s="123"/>
      <c r="G40" s="182"/>
      <c r="H40" s="128"/>
      <c r="I40" s="130"/>
      <c r="J40" s="118"/>
      <c r="K40" s="126"/>
      <c r="L40" s="159"/>
      <c r="M40" s="153"/>
      <c r="N40" s="157">
        <f t="shared" si="46"/>
        <v>0</v>
      </c>
      <c r="O40" s="157">
        <v>0</v>
      </c>
      <c r="P40" s="157">
        <f t="shared" si="47"/>
        <v>0</v>
      </c>
      <c r="Q40" s="157">
        <f t="shared" si="48"/>
        <v>0</v>
      </c>
      <c r="R40" s="156">
        <f t="shared" si="49"/>
        <v>0</v>
      </c>
      <c r="S40" s="169">
        <f t="shared" si="50"/>
        <v>0</v>
      </c>
      <c r="T40" s="169">
        <f t="shared" si="43"/>
        <v>0</v>
      </c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70">
        <f t="shared" si="51"/>
        <v>0</v>
      </c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6">
        <f t="shared" si="52"/>
        <v>0</v>
      </c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60">
        <f t="shared" si="53"/>
        <v>0</v>
      </c>
      <c r="BH40" s="157"/>
      <c r="BI40" s="157">
        <f t="shared" si="54"/>
        <v>0</v>
      </c>
      <c r="BJ40" s="135"/>
    </row>
    <row r="41" spans="1:62" x14ac:dyDescent="0.2">
      <c r="A41" s="147"/>
      <c r="B41" s="127"/>
      <c r="C41" s="127"/>
      <c r="D41" s="121"/>
      <c r="E41" s="122"/>
      <c r="F41" s="123"/>
      <c r="G41" s="182"/>
      <c r="H41" s="128"/>
      <c r="I41" s="130"/>
      <c r="J41" s="264"/>
      <c r="K41" s="126"/>
      <c r="L41" s="159"/>
      <c r="M41" s="153"/>
      <c r="N41" s="157">
        <f t="shared" si="46"/>
        <v>0</v>
      </c>
      <c r="O41" s="157">
        <v>0</v>
      </c>
      <c r="P41" s="157">
        <f t="shared" si="47"/>
        <v>0</v>
      </c>
      <c r="Q41" s="157">
        <f t="shared" si="48"/>
        <v>0</v>
      </c>
      <c r="R41" s="156">
        <f t="shared" si="49"/>
        <v>0</v>
      </c>
      <c r="S41" s="169">
        <f t="shared" si="50"/>
        <v>0</v>
      </c>
      <c r="T41" s="169">
        <f t="shared" si="43"/>
        <v>0</v>
      </c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70">
        <f t="shared" si="51"/>
        <v>0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6">
        <f t="shared" si="52"/>
        <v>0</v>
      </c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60">
        <f t="shared" si="53"/>
        <v>0</v>
      </c>
      <c r="BH41" s="157"/>
      <c r="BI41" s="157">
        <f t="shared" si="54"/>
        <v>0</v>
      </c>
      <c r="BJ41" s="135"/>
    </row>
    <row r="42" spans="1:62" x14ac:dyDescent="0.2">
      <c r="A42" s="147"/>
      <c r="B42" s="127"/>
      <c r="C42" s="127"/>
      <c r="D42" s="121"/>
      <c r="E42" s="122"/>
      <c r="F42" s="123"/>
      <c r="G42" s="182"/>
      <c r="H42" s="128"/>
      <c r="I42" s="130"/>
      <c r="J42" s="264"/>
      <c r="K42" s="126"/>
      <c r="L42" s="159"/>
      <c r="M42" s="153"/>
      <c r="N42" s="157">
        <f t="shared" si="38"/>
        <v>0</v>
      </c>
      <c r="O42" s="157">
        <v>0</v>
      </c>
      <c r="P42" s="157">
        <f t="shared" si="39"/>
        <v>0</v>
      </c>
      <c r="Q42" s="157">
        <f t="shared" si="40"/>
        <v>0</v>
      </c>
      <c r="R42" s="156">
        <f t="shared" si="41"/>
        <v>0</v>
      </c>
      <c r="S42" s="169">
        <f t="shared" si="42"/>
        <v>0</v>
      </c>
      <c r="T42" s="169">
        <f t="shared" si="43"/>
        <v>0</v>
      </c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70">
        <f t="shared" si="44"/>
        <v>0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6">
        <f t="shared" si="45"/>
        <v>0</v>
      </c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60">
        <f t="shared" si="36"/>
        <v>0</v>
      </c>
      <c r="BH42" s="157"/>
      <c r="BI42" s="157">
        <f t="shared" si="37"/>
        <v>0</v>
      </c>
      <c r="BJ42" s="135"/>
    </row>
    <row r="43" spans="1:62" x14ac:dyDescent="0.2">
      <c r="A43" s="147"/>
      <c r="B43" s="127"/>
      <c r="C43" s="127"/>
      <c r="D43" s="149"/>
      <c r="E43" s="122"/>
      <c r="F43" s="123"/>
      <c r="G43" s="182"/>
      <c r="H43" s="128"/>
      <c r="I43" s="130"/>
      <c r="J43" s="130"/>
      <c r="K43" s="126"/>
      <c r="L43" s="159"/>
      <c r="M43" s="153"/>
      <c r="N43" s="157">
        <f t="shared" si="38"/>
        <v>0</v>
      </c>
      <c r="O43" s="157">
        <v>0</v>
      </c>
      <c r="P43" s="157">
        <f t="shared" ref="P43:P53" si="55">AT43+(SUMIF($U$8:$AF$8,"&gt;"&amp;$B$4,U43:AF43))</f>
        <v>0</v>
      </c>
      <c r="Q43" s="157">
        <f t="shared" ref="Q43:Q53" si="56">BG43+BH43</f>
        <v>0</v>
      </c>
      <c r="R43" s="156">
        <f t="shared" si="41"/>
        <v>0</v>
      </c>
      <c r="S43" s="169">
        <f t="shared" ref="S43:S53" si="57">N43-R43</f>
        <v>0</v>
      </c>
      <c r="T43" s="169">
        <f t="shared" si="43"/>
        <v>0</v>
      </c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70">
        <f t="shared" si="44"/>
        <v>0</v>
      </c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6">
        <f t="shared" si="45"/>
        <v>0</v>
      </c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60">
        <f t="shared" si="36"/>
        <v>0</v>
      </c>
      <c r="BH43" s="157"/>
      <c r="BI43" s="157">
        <f t="shared" si="37"/>
        <v>0</v>
      </c>
      <c r="BJ43" s="135"/>
    </row>
    <row r="44" spans="1:62" x14ac:dyDescent="0.2">
      <c r="A44" s="147"/>
      <c r="B44" s="260"/>
      <c r="C44" s="259"/>
      <c r="D44" s="265"/>
      <c r="E44" s="246"/>
      <c r="F44" s="247"/>
      <c r="G44" s="248"/>
      <c r="H44" s="249"/>
      <c r="I44" s="250"/>
      <c r="J44" s="250"/>
      <c r="K44" s="251"/>
      <c r="L44" s="159"/>
      <c r="M44" s="153"/>
      <c r="N44" s="157">
        <f t="shared" si="38"/>
        <v>0</v>
      </c>
      <c r="O44" s="157">
        <v>0</v>
      </c>
      <c r="P44" s="157">
        <f t="shared" si="55"/>
        <v>0</v>
      </c>
      <c r="Q44" s="157">
        <f t="shared" si="56"/>
        <v>0</v>
      </c>
      <c r="R44" s="156">
        <f t="shared" si="41"/>
        <v>0</v>
      </c>
      <c r="S44" s="169">
        <f t="shared" si="57"/>
        <v>0</v>
      </c>
      <c r="T44" s="169">
        <f t="shared" si="43"/>
        <v>0</v>
      </c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70">
        <f t="shared" si="44"/>
        <v>0</v>
      </c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6">
        <f t="shared" si="45"/>
        <v>0</v>
      </c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60">
        <f t="shared" si="36"/>
        <v>0</v>
      </c>
      <c r="BH44" s="157"/>
      <c r="BI44" s="157">
        <f t="shared" si="37"/>
        <v>0</v>
      </c>
      <c r="BJ44" s="135"/>
    </row>
    <row r="45" spans="1:62" x14ac:dyDescent="0.2">
      <c r="A45" s="258"/>
      <c r="B45" s="260"/>
      <c r="C45" s="259"/>
      <c r="D45" s="272"/>
      <c r="E45" s="122"/>
      <c r="F45" s="247"/>
      <c r="G45" s="124"/>
      <c r="H45" s="128"/>
      <c r="I45" s="130"/>
      <c r="J45" s="130"/>
      <c r="K45" s="126"/>
      <c r="L45" s="159"/>
      <c r="M45" s="153"/>
      <c r="N45" s="157">
        <f t="shared" si="38"/>
        <v>0</v>
      </c>
      <c r="O45" s="157">
        <v>0</v>
      </c>
      <c r="P45" s="157">
        <f t="shared" si="55"/>
        <v>0</v>
      </c>
      <c r="Q45" s="157">
        <f t="shared" si="56"/>
        <v>0</v>
      </c>
      <c r="R45" s="156">
        <f t="shared" si="41"/>
        <v>0</v>
      </c>
      <c r="S45" s="169">
        <f t="shared" si="57"/>
        <v>0</v>
      </c>
      <c r="T45" s="169">
        <f t="shared" si="43"/>
        <v>0</v>
      </c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70">
        <f t="shared" si="44"/>
        <v>0</v>
      </c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6">
        <f t="shared" si="45"/>
        <v>0</v>
      </c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60">
        <f t="shared" si="36"/>
        <v>0</v>
      </c>
      <c r="BH45" s="157"/>
      <c r="BI45" s="157">
        <f t="shared" si="37"/>
        <v>0</v>
      </c>
      <c r="BJ45" s="135"/>
    </row>
    <row r="46" spans="1:62" x14ac:dyDescent="0.2">
      <c r="A46" s="258"/>
      <c r="B46" s="260"/>
      <c r="C46" s="259"/>
      <c r="D46" s="272"/>
      <c r="E46" s="122"/>
      <c r="F46" s="247"/>
      <c r="G46" s="124"/>
      <c r="H46" s="128"/>
      <c r="I46" s="130"/>
      <c r="J46" s="130"/>
      <c r="K46" s="126"/>
      <c r="L46" s="159"/>
      <c r="M46" s="153"/>
      <c r="N46" s="157">
        <f t="shared" si="38"/>
        <v>0</v>
      </c>
      <c r="O46" s="157">
        <v>0</v>
      </c>
      <c r="P46" s="157">
        <f t="shared" si="55"/>
        <v>0</v>
      </c>
      <c r="Q46" s="157">
        <f t="shared" si="56"/>
        <v>0</v>
      </c>
      <c r="R46" s="156">
        <f t="shared" si="41"/>
        <v>0</v>
      </c>
      <c r="S46" s="169">
        <f t="shared" si="57"/>
        <v>0</v>
      </c>
      <c r="T46" s="169">
        <f t="shared" si="43"/>
        <v>0</v>
      </c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70">
        <f t="shared" si="44"/>
        <v>0</v>
      </c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6">
        <f t="shared" si="45"/>
        <v>0</v>
      </c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60">
        <f t="shared" si="36"/>
        <v>0</v>
      </c>
      <c r="BH46" s="157"/>
      <c r="BI46" s="157">
        <f t="shared" si="37"/>
        <v>0</v>
      </c>
      <c r="BJ46" s="135"/>
    </row>
    <row r="47" spans="1:62" x14ac:dyDescent="0.2">
      <c r="A47" s="273"/>
      <c r="B47" s="127"/>
      <c r="C47" s="259"/>
      <c r="D47" s="259"/>
      <c r="E47" s="122"/>
      <c r="F47" s="247"/>
      <c r="G47" s="187"/>
      <c r="H47" s="128"/>
      <c r="I47" s="130"/>
      <c r="J47" s="131"/>
      <c r="K47" s="126"/>
      <c r="L47" s="168"/>
      <c r="M47" s="153"/>
      <c r="N47" s="157">
        <f t="shared" ref="N47:N52" si="58">L47+M47</f>
        <v>0</v>
      </c>
      <c r="O47" s="157">
        <v>0</v>
      </c>
      <c r="P47" s="157">
        <f t="shared" si="55"/>
        <v>0</v>
      </c>
      <c r="Q47" s="157">
        <f t="shared" si="56"/>
        <v>0</v>
      </c>
      <c r="R47" s="156">
        <f t="shared" ref="R47:R52" si="59">SUM(O47:Q47)</f>
        <v>0</v>
      </c>
      <c r="S47" s="169">
        <f t="shared" si="57"/>
        <v>0</v>
      </c>
      <c r="T47" s="169">
        <f t="shared" si="43"/>
        <v>0</v>
      </c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70">
        <f t="shared" ref="AG47:AG52" si="60">SUM(U47:AF47)</f>
        <v>0</v>
      </c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6">
        <f t="shared" ref="AT47:AT52" si="61">SUM(AH47:AS47)</f>
        <v>0</v>
      </c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60">
        <f t="shared" ref="BG47:BG52" si="62">SUM(AU47:BF47)</f>
        <v>0</v>
      </c>
      <c r="BH47" s="157"/>
      <c r="BI47" s="157">
        <f>+N47</f>
        <v>0</v>
      </c>
      <c r="BJ47" s="135"/>
    </row>
    <row r="48" spans="1:62" x14ac:dyDescent="0.2">
      <c r="A48" s="273"/>
      <c r="B48" s="127"/>
      <c r="C48" s="259"/>
      <c r="D48" s="272"/>
      <c r="E48" s="122"/>
      <c r="F48" s="247"/>
      <c r="G48" s="187"/>
      <c r="H48" s="128"/>
      <c r="I48" s="130"/>
      <c r="J48" s="130"/>
      <c r="K48" s="126"/>
      <c r="L48" s="159"/>
      <c r="M48" s="153"/>
      <c r="N48" s="157">
        <f t="shared" si="58"/>
        <v>0</v>
      </c>
      <c r="O48" s="157">
        <v>0</v>
      </c>
      <c r="P48" s="157">
        <f t="shared" si="55"/>
        <v>0</v>
      </c>
      <c r="Q48" s="157">
        <f t="shared" si="56"/>
        <v>0</v>
      </c>
      <c r="R48" s="156">
        <f t="shared" si="59"/>
        <v>0</v>
      </c>
      <c r="S48" s="169">
        <f t="shared" si="57"/>
        <v>0</v>
      </c>
      <c r="T48" s="169">
        <f t="shared" si="43"/>
        <v>0</v>
      </c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70">
        <f t="shared" si="60"/>
        <v>0</v>
      </c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6">
        <f t="shared" si="61"/>
        <v>0</v>
      </c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60">
        <f t="shared" si="62"/>
        <v>0</v>
      </c>
      <c r="BH48" s="157"/>
      <c r="BI48" s="157">
        <f t="shared" ref="BI48:BI52" si="63">AT48+BG48+BH48+(SUMIF($U$8:$AF$8,"&gt;"&amp;$B$4,U48:AF48))</f>
        <v>0</v>
      </c>
      <c r="BJ48" s="135"/>
    </row>
    <row r="49" spans="1:62" x14ac:dyDescent="0.2">
      <c r="A49" s="245"/>
      <c r="B49" s="127"/>
      <c r="C49" s="259"/>
      <c r="D49" s="259"/>
      <c r="E49" s="122"/>
      <c r="F49" s="247"/>
      <c r="G49" s="187"/>
      <c r="H49" s="128"/>
      <c r="I49" s="130"/>
      <c r="J49" s="130"/>
      <c r="K49" s="126"/>
      <c r="L49" s="159"/>
      <c r="M49" s="153"/>
      <c r="N49" s="157">
        <f t="shared" si="58"/>
        <v>0</v>
      </c>
      <c r="O49" s="157">
        <v>0</v>
      </c>
      <c r="P49" s="157">
        <f t="shared" ref="P49:P52" si="64">AT49+(SUMIF($U$8:$AF$8,"&gt;"&amp;$B$4,U49:AF49))</f>
        <v>0</v>
      </c>
      <c r="Q49" s="157">
        <f t="shared" ref="Q49:Q52" si="65">BG49+BH49</f>
        <v>0</v>
      </c>
      <c r="R49" s="156">
        <f t="shared" si="59"/>
        <v>0</v>
      </c>
      <c r="S49" s="169">
        <f t="shared" ref="S49:S52" si="66">N49-R49</f>
        <v>0</v>
      </c>
      <c r="T49" s="169">
        <f t="shared" si="43"/>
        <v>0</v>
      </c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70">
        <f t="shared" si="60"/>
        <v>0</v>
      </c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6">
        <f t="shared" si="61"/>
        <v>0</v>
      </c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60">
        <f t="shared" si="62"/>
        <v>0</v>
      </c>
      <c r="BH49" s="157"/>
      <c r="BI49" s="157">
        <f t="shared" si="63"/>
        <v>0</v>
      </c>
      <c r="BJ49" s="135"/>
    </row>
    <row r="50" spans="1:62" x14ac:dyDescent="0.2">
      <c r="A50" s="245"/>
      <c r="B50" s="127"/>
      <c r="C50" s="127"/>
      <c r="D50" s="121"/>
      <c r="E50" s="122"/>
      <c r="F50" s="123"/>
      <c r="G50" s="187"/>
      <c r="H50" s="128"/>
      <c r="I50" s="130"/>
      <c r="J50" s="130"/>
      <c r="K50" s="126"/>
      <c r="L50" s="159"/>
      <c r="M50" s="153"/>
      <c r="N50" s="157">
        <f t="shared" si="58"/>
        <v>0</v>
      </c>
      <c r="O50" s="157">
        <v>0</v>
      </c>
      <c r="P50" s="157">
        <f t="shared" si="64"/>
        <v>0</v>
      </c>
      <c r="Q50" s="157">
        <f t="shared" si="65"/>
        <v>0</v>
      </c>
      <c r="R50" s="156">
        <f t="shared" si="59"/>
        <v>0</v>
      </c>
      <c r="S50" s="169">
        <f t="shared" si="66"/>
        <v>0</v>
      </c>
      <c r="T50" s="169">
        <f t="shared" si="43"/>
        <v>0</v>
      </c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70">
        <f t="shared" si="60"/>
        <v>0</v>
      </c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6">
        <f t="shared" si="61"/>
        <v>0</v>
      </c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60">
        <f t="shared" si="62"/>
        <v>0</v>
      </c>
      <c r="BH50" s="157"/>
      <c r="BI50" s="157">
        <f t="shared" si="63"/>
        <v>0</v>
      </c>
      <c r="BJ50" s="135"/>
    </row>
    <row r="51" spans="1:62" x14ac:dyDescent="0.2">
      <c r="A51" s="245"/>
      <c r="B51" s="127"/>
      <c r="C51" s="127"/>
      <c r="D51" s="121"/>
      <c r="E51" s="122"/>
      <c r="F51" s="123"/>
      <c r="G51" s="187"/>
      <c r="H51" s="128"/>
      <c r="I51" s="130"/>
      <c r="J51" s="130"/>
      <c r="K51" s="126"/>
      <c r="L51" s="159"/>
      <c r="M51" s="153"/>
      <c r="N51" s="157">
        <f t="shared" si="58"/>
        <v>0</v>
      </c>
      <c r="O51" s="157">
        <v>0</v>
      </c>
      <c r="P51" s="157">
        <f t="shared" si="64"/>
        <v>0</v>
      </c>
      <c r="Q51" s="157">
        <f t="shared" si="65"/>
        <v>0</v>
      </c>
      <c r="R51" s="156">
        <f t="shared" si="59"/>
        <v>0</v>
      </c>
      <c r="S51" s="169">
        <f t="shared" si="66"/>
        <v>0</v>
      </c>
      <c r="T51" s="169">
        <f t="shared" si="43"/>
        <v>0</v>
      </c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70">
        <f t="shared" si="60"/>
        <v>0</v>
      </c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6">
        <f t="shared" si="61"/>
        <v>0</v>
      </c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60">
        <f t="shared" si="62"/>
        <v>0</v>
      </c>
      <c r="BH51" s="157"/>
      <c r="BI51" s="157">
        <f t="shared" si="63"/>
        <v>0</v>
      </c>
      <c r="BJ51" s="135"/>
    </row>
    <row r="52" spans="1:62" x14ac:dyDescent="0.2">
      <c r="A52" s="245"/>
      <c r="B52" s="127"/>
      <c r="C52" s="127"/>
      <c r="D52" s="121"/>
      <c r="E52" s="122"/>
      <c r="F52" s="123"/>
      <c r="G52" s="187"/>
      <c r="H52" s="128"/>
      <c r="I52" s="130"/>
      <c r="J52" s="130"/>
      <c r="K52" s="126"/>
      <c r="L52" s="159"/>
      <c r="M52" s="153"/>
      <c r="N52" s="157">
        <f t="shared" si="58"/>
        <v>0</v>
      </c>
      <c r="O52" s="157">
        <v>0</v>
      </c>
      <c r="P52" s="157">
        <f t="shared" si="64"/>
        <v>0</v>
      </c>
      <c r="Q52" s="157">
        <f t="shared" si="65"/>
        <v>0</v>
      </c>
      <c r="R52" s="156">
        <f t="shared" si="59"/>
        <v>0</v>
      </c>
      <c r="S52" s="169">
        <f t="shared" si="66"/>
        <v>0</v>
      </c>
      <c r="T52" s="169">
        <f t="shared" si="43"/>
        <v>0</v>
      </c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70">
        <f t="shared" si="60"/>
        <v>0</v>
      </c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6">
        <f t="shared" si="61"/>
        <v>0</v>
      </c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60">
        <f t="shared" si="62"/>
        <v>0</v>
      </c>
      <c r="BH52" s="157"/>
      <c r="BI52" s="157">
        <f t="shared" si="63"/>
        <v>0</v>
      </c>
      <c r="BJ52" s="135"/>
    </row>
    <row r="53" spans="1:62" x14ac:dyDescent="0.2">
      <c r="A53" s="245"/>
      <c r="B53" s="127"/>
      <c r="C53" s="127"/>
      <c r="D53" s="121"/>
      <c r="E53" s="122"/>
      <c r="F53" s="123"/>
      <c r="G53" s="187"/>
      <c r="H53" s="128"/>
      <c r="I53" s="130"/>
      <c r="J53" s="130"/>
      <c r="K53" s="126"/>
      <c r="L53" s="159"/>
      <c r="M53" s="153"/>
      <c r="N53" s="157">
        <f t="shared" si="38"/>
        <v>0</v>
      </c>
      <c r="O53" s="157">
        <v>0</v>
      </c>
      <c r="P53" s="157">
        <f t="shared" si="55"/>
        <v>0</v>
      </c>
      <c r="Q53" s="157">
        <f t="shared" si="56"/>
        <v>0</v>
      </c>
      <c r="R53" s="156">
        <f t="shared" si="41"/>
        <v>0</v>
      </c>
      <c r="S53" s="169">
        <f t="shared" si="57"/>
        <v>0</v>
      </c>
      <c r="T53" s="169">
        <f t="shared" si="43"/>
        <v>0</v>
      </c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70">
        <f t="shared" si="44"/>
        <v>0</v>
      </c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6">
        <f t="shared" si="45"/>
        <v>0</v>
      </c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60">
        <f t="shared" si="36"/>
        <v>0</v>
      </c>
      <c r="BH53" s="157"/>
      <c r="BI53" s="157">
        <f t="shared" si="37"/>
        <v>0</v>
      </c>
      <c r="BJ53" s="135"/>
    </row>
    <row r="54" spans="1:62" x14ac:dyDescent="0.2">
      <c r="A54" s="147"/>
      <c r="B54" s="127"/>
      <c r="C54" s="127"/>
      <c r="D54" s="121"/>
      <c r="E54" s="122"/>
      <c r="F54" s="123"/>
      <c r="G54" s="187"/>
      <c r="H54" s="128"/>
      <c r="I54" s="129"/>
      <c r="J54" s="130"/>
      <c r="K54" s="126"/>
      <c r="L54" s="159"/>
      <c r="M54" s="153"/>
      <c r="N54" s="157">
        <f t="shared" si="38"/>
        <v>0</v>
      </c>
      <c r="O54" s="157">
        <v>0</v>
      </c>
      <c r="P54" s="157">
        <f t="shared" ref="P54" si="67">AT54+(SUMIF($U$8:$AF$8,"&gt;"&amp;$B$4,U54:AF54))</f>
        <v>0</v>
      </c>
      <c r="Q54" s="157">
        <f t="shared" ref="Q54" si="68">BG54+BH54</f>
        <v>0</v>
      </c>
      <c r="R54" s="156">
        <f t="shared" ref="R54" si="69">SUM(O54:Q54)</f>
        <v>0</v>
      </c>
      <c r="S54" s="169">
        <f t="shared" ref="S54" si="70">N54-R54</f>
        <v>0</v>
      </c>
      <c r="T54" s="169">
        <f t="shared" si="43"/>
        <v>0</v>
      </c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70">
        <f t="shared" si="44"/>
        <v>0</v>
      </c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6">
        <f t="shared" si="45"/>
        <v>0</v>
      </c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60">
        <f t="shared" si="36"/>
        <v>0</v>
      </c>
      <c r="BH54" s="157"/>
      <c r="BI54" s="157">
        <f t="shared" si="37"/>
        <v>0</v>
      </c>
      <c r="BJ54" s="135"/>
    </row>
    <row r="55" spans="1:62" x14ac:dyDescent="0.2">
      <c r="A55" s="119"/>
      <c r="B55" s="127"/>
      <c r="C55" s="127"/>
      <c r="D55" s="121"/>
      <c r="E55" s="122"/>
      <c r="F55" s="123"/>
      <c r="G55" s="187"/>
      <c r="H55" s="128"/>
      <c r="I55" s="130"/>
      <c r="J55" s="131"/>
      <c r="K55" s="126"/>
      <c r="L55" s="159"/>
      <c r="M55" s="153"/>
      <c r="N55" s="157"/>
      <c r="O55" s="157"/>
      <c r="P55" s="157"/>
      <c r="Q55" s="157"/>
      <c r="R55" s="156"/>
      <c r="S55" s="169">
        <f t="shared" si="42"/>
        <v>0</v>
      </c>
      <c r="T55" s="169">
        <f t="shared" si="43"/>
        <v>0</v>
      </c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70">
        <f t="shared" si="44"/>
        <v>0</v>
      </c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6">
        <f t="shared" si="45"/>
        <v>0</v>
      </c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60">
        <f t="shared" si="36"/>
        <v>0</v>
      </c>
      <c r="BH55" s="157"/>
      <c r="BI55" s="157">
        <f t="shared" si="37"/>
        <v>0</v>
      </c>
      <c r="BJ55" s="135"/>
    </row>
    <row r="56" spans="1:62" x14ac:dyDescent="0.2">
      <c r="A56" s="119"/>
      <c r="B56" s="127"/>
      <c r="C56" s="127"/>
      <c r="D56" s="121"/>
      <c r="E56" s="122"/>
      <c r="F56" s="139"/>
      <c r="G56" s="124"/>
      <c r="H56" s="128"/>
      <c r="I56" s="130"/>
      <c r="J56" s="131"/>
      <c r="K56" s="126"/>
      <c r="L56" s="168"/>
      <c r="M56" s="153"/>
      <c r="N56" s="157">
        <f t="shared" si="38"/>
        <v>0</v>
      </c>
      <c r="O56" s="157">
        <v>0</v>
      </c>
      <c r="P56" s="157">
        <f t="shared" ref="P56:P59" si="71">AT56+(SUMIF($U$8:$AF$8,"&gt;"&amp;$B$4,U56:AF56))</f>
        <v>0</v>
      </c>
      <c r="Q56" s="157">
        <f t="shared" ref="Q56:Q59" si="72">BG56+BH56</f>
        <v>0</v>
      </c>
      <c r="R56" s="156">
        <f t="shared" si="41"/>
        <v>0</v>
      </c>
      <c r="S56" s="169">
        <f t="shared" ref="S56:S59" si="73">N56-R56</f>
        <v>0</v>
      </c>
      <c r="T56" s="169">
        <f t="shared" si="43"/>
        <v>0</v>
      </c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70">
        <f t="shared" si="44"/>
        <v>0</v>
      </c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6">
        <f t="shared" si="45"/>
        <v>0</v>
      </c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60">
        <f t="shared" si="36"/>
        <v>0</v>
      </c>
      <c r="BH56" s="157"/>
      <c r="BI56" s="157">
        <f t="shared" si="37"/>
        <v>0</v>
      </c>
      <c r="BJ56" s="135"/>
    </row>
    <row r="57" spans="1:62" x14ac:dyDescent="0.2">
      <c r="A57" s="110"/>
      <c r="B57" s="127"/>
      <c r="C57" s="127"/>
      <c r="D57" s="121"/>
      <c r="E57" s="122"/>
      <c r="F57" s="123"/>
      <c r="G57" s="124"/>
      <c r="H57" s="128"/>
      <c r="I57" s="130"/>
      <c r="J57" s="131"/>
      <c r="K57" s="126"/>
      <c r="L57" s="168"/>
      <c r="M57" s="153"/>
      <c r="N57" s="157">
        <f t="shared" si="38"/>
        <v>0</v>
      </c>
      <c r="O57" s="157">
        <v>0</v>
      </c>
      <c r="P57" s="157">
        <f t="shared" si="71"/>
        <v>0</v>
      </c>
      <c r="Q57" s="157">
        <f t="shared" si="72"/>
        <v>0</v>
      </c>
      <c r="R57" s="156">
        <f>+N57</f>
        <v>0</v>
      </c>
      <c r="S57" s="169">
        <f t="shared" si="73"/>
        <v>0</v>
      </c>
      <c r="T57" s="169">
        <f t="shared" si="43"/>
        <v>0</v>
      </c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70">
        <f t="shared" si="44"/>
        <v>0</v>
      </c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6">
        <f t="shared" si="45"/>
        <v>0</v>
      </c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60">
        <f t="shared" si="36"/>
        <v>0</v>
      </c>
      <c r="BH57" s="157"/>
      <c r="BI57" s="157">
        <f t="shared" si="37"/>
        <v>0</v>
      </c>
      <c r="BJ57" s="135"/>
    </row>
    <row r="58" spans="1:62" x14ac:dyDescent="0.2">
      <c r="A58" s="119"/>
      <c r="B58" s="127"/>
      <c r="C58" s="127"/>
      <c r="D58" s="121"/>
      <c r="E58" s="122"/>
      <c r="F58" s="123"/>
      <c r="G58" s="124"/>
      <c r="H58" s="128"/>
      <c r="I58" s="130"/>
      <c r="J58" s="131"/>
      <c r="K58" s="126"/>
      <c r="L58" s="159"/>
      <c r="M58" s="153"/>
      <c r="N58" s="157"/>
      <c r="O58" s="157"/>
      <c r="P58" s="157"/>
      <c r="Q58" s="157"/>
      <c r="R58" s="156"/>
      <c r="S58" s="169"/>
      <c r="T58" s="169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70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6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60">
        <f t="shared" si="36"/>
        <v>0</v>
      </c>
      <c r="BH58" s="157"/>
      <c r="BI58" s="157">
        <f t="shared" si="37"/>
        <v>0</v>
      </c>
      <c r="BJ58" s="135"/>
    </row>
    <row r="59" spans="1:62" x14ac:dyDescent="0.2">
      <c r="A59" s="110" t="s">
        <v>105</v>
      </c>
      <c r="B59" s="127"/>
      <c r="C59" s="127"/>
      <c r="D59" s="121"/>
      <c r="E59" s="122"/>
      <c r="F59" s="123"/>
      <c r="G59" s="124"/>
      <c r="H59" s="128"/>
      <c r="I59" s="130"/>
      <c r="J59" s="131"/>
      <c r="K59" s="126"/>
      <c r="L59" s="159"/>
      <c r="M59" s="153"/>
      <c r="N59" s="157">
        <f t="shared" si="38"/>
        <v>0</v>
      </c>
      <c r="O59" s="157">
        <v>0</v>
      </c>
      <c r="P59" s="157">
        <f t="shared" si="71"/>
        <v>0</v>
      </c>
      <c r="Q59" s="157">
        <f t="shared" si="72"/>
        <v>0</v>
      </c>
      <c r="R59" s="156">
        <f t="shared" si="41"/>
        <v>0</v>
      </c>
      <c r="S59" s="169">
        <f t="shared" si="73"/>
        <v>0</v>
      </c>
      <c r="T59" s="169">
        <f t="shared" si="43"/>
        <v>0</v>
      </c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70">
        <f t="shared" si="44"/>
        <v>0</v>
      </c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6">
        <f t="shared" si="45"/>
        <v>0</v>
      </c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60">
        <f t="shared" si="36"/>
        <v>0</v>
      </c>
      <c r="BH59" s="157"/>
      <c r="BI59" s="157">
        <f t="shared" si="37"/>
        <v>0</v>
      </c>
      <c r="BJ59" s="135"/>
    </row>
    <row r="60" spans="1:62" ht="4.5" customHeight="1" x14ac:dyDescent="0.2">
      <c r="A60" s="132"/>
      <c r="B60" s="132"/>
      <c r="C60" s="132"/>
      <c r="D60" s="132"/>
      <c r="E60" s="132"/>
      <c r="F60" s="133"/>
      <c r="G60" s="134"/>
      <c r="H60" s="134"/>
      <c r="I60" s="134"/>
      <c r="J60" s="134"/>
      <c r="K60" s="134"/>
      <c r="L60" s="164"/>
      <c r="M60" s="164"/>
      <c r="N60" s="164"/>
      <c r="O60" s="164"/>
      <c r="P60" s="164"/>
      <c r="Q60" s="164"/>
      <c r="R60" s="156"/>
      <c r="S60" s="169"/>
      <c r="T60" s="169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70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6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0"/>
      <c r="BH60" s="164"/>
      <c r="BI60" s="164"/>
      <c r="BJ60" s="132"/>
    </row>
    <row r="61" spans="1:62" s="74" customFormat="1" ht="16.5" x14ac:dyDescent="0.3">
      <c r="A61" s="66" t="s">
        <v>128</v>
      </c>
      <c r="B61" s="69"/>
      <c r="C61" s="69"/>
      <c r="D61" s="70"/>
      <c r="E61" s="69"/>
      <c r="F61" s="69"/>
      <c r="G61" s="71"/>
      <c r="H61" s="69"/>
      <c r="I61" s="71"/>
      <c r="J61" s="71"/>
      <c r="K61" s="71"/>
      <c r="L61" s="150">
        <f t="shared" ref="L61:AQ61" si="74">SUM(L31:L60)</f>
        <v>0</v>
      </c>
      <c r="M61" s="151">
        <f t="shared" si="74"/>
        <v>0</v>
      </c>
      <c r="N61" s="150">
        <f t="shared" si="74"/>
        <v>0</v>
      </c>
      <c r="O61" s="150">
        <f t="shared" si="74"/>
        <v>0</v>
      </c>
      <c r="P61" s="150">
        <f t="shared" si="74"/>
        <v>0</v>
      </c>
      <c r="Q61" s="150">
        <f t="shared" si="74"/>
        <v>0</v>
      </c>
      <c r="R61" s="150">
        <f t="shared" si="74"/>
        <v>0</v>
      </c>
      <c r="S61" s="150">
        <f t="shared" si="74"/>
        <v>0</v>
      </c>
      <c r="T61" s="150">
        <f t="shared" si="74"/>
        <v>0</v>
      </c>
      <c r="U61" s="150">
        <f t="shared" si="74"/>
        <v>0</v>
      </c>
      <c r="V61" s="150">
        <f t="shared" si="74"/>
        <v>0</v>
      </c>
      <c r="W61" s="150">
        <f t="shared" si="74"/>
        <v>0</v>
      </c>
      <c r="X61" s="150">
        <f t="shared" si="74"/>
        <v>0</v>
      </c>
      <c r="Y61" s="150">
        <f t="shared" si="74"/>
        <v>0</v>
      </c>
      <c r="Z61" s="150">
        <f t="shared" si="74"/>
        <v>0</v>
      </c>
      <c r="AA61" s="150">
        <f t="shared" si="74"/>
        <v>0</v>
      </c>
      <c r="AB61" s="150">
        <f t="shared" si="74"/>
        <v>0</v>
      </c>
      <c r="AC61" s="150">
        <f t="shared" si="74"/>
        <v>0</v>
      </c>
      <c r="AD61" s="150">
        <f t="shared" si="74"/>
        <v>0</v>
      </c>
      <c r="AE61" s="150">
        <f t="shared" si="74"/>
        <v>0</v>
      </c>
      <c r="AF61" s="150">
        <f t="shared" si="74"/>
        <v>0</v>
      </c>
      <c r="AG61" s="150">
        <f t="shared" si="74"/>
        <v>0</v>
      </c>
      <c r="AH61" s="150">
        <f t="shared" si="74"/>
        <v>0</v>
      </c>
      <c r="AI61" s="150">
        <f t="shared" si="74"/>
        <v>0</v>
      </c>
      <c r="AJ61" s="150">
        <f t="shared" si="74"/>
        <v>0</v>
      </c>
      <c r="AK61" s="150">
        <f t="shared" si="74"/>
        <v>0</v>
      </c>
      <c r="AL61" s="150">
        <f t="shared" si="74"/>
        <v>0</v>
      </c>
      <c r="AM61" s="150">
        <f t="shared" si="74"/>
        <v>0</v>
      </c>
      <c r="AN61" s="150">
        <f t="shared" si="74"/>
        <v>0</v>
      </c>
      <c r="AO61" s="150">
        <f t="shared" si="74"/>
        <v>0</v>
      </c>
      <c r="AP61" s="150">
        <f t="shared" si="74"/>
        <v>0</v>
      </c>
      <c r="AQ61" s="150">
        <f t="shared" si="74"/>
        <v>0</v>
      </c>
      <c r="AR61" s="150">
        <f t="shared" ref="AR61:BI61" si="75">SUM(AR31:AR60)</f>
        <v>0</v>
      </c>
      <c r="AS61" s="150">
        <f t="shared" si="75"/>
        <v>0</v>
      </c>
      <c r="AT61" s="150">
        <f t="shared" si="75"/>
        <v>0</v>
      </c>
      <c r="AU61" s="150">
        <f t="shared" si="75"/>
        <v>0</v>
      </c>
      <c r="AV61" s="150">
        <f t="shared" si="75"/>
        <v>0</v>
      </c>
      <c r="AW61" s="150">
        <f t="shared" si="75"/>
        <v>0</v>
      </c>
      <c r="AX61" s="150">
        <f t="shared" si="75"/>
        <v>0</v>
      </c>
      <c r="AY61" s="150">
        <f t="shared" si="75"/>
        <v>0</v>
      </c>
      <c r="AZ61" s="150">
        <f t="shared" si="75"/>
        <v>0</v>
      </c>
      <c r="BA61" s="150">
        <f t="shared" si="75"/>
        <v>0</v>
      </c>
      <c r="BB61" s="150">
        <f t="shared" si="75"/>
        <v>0</v>
      </c>
      <c r="BC61" s="150">
        <f t="shared" si="75"/>
        <v>0</v>
      </c>
      <c r="BD61" s="150">
        <f t="shared" si="75"/>
        <v>0</v>
      </c>
      <c r="BE61" s="150">
        <f t="shared" si="75"/>
        <v>0</v>
      </c>
      <c r="BF61" s="150">
        <f t="shared" si="75"/>
        <v>0</v>
      </c>
      <c r="BG61" s="150">
        <f t="shared" si="75"/>
        <v>0</v>
      </c>
      <c r="BH61" s="150">
        <f t="shared" si="75"/>
        <v>0</v>
      </c>
      <c r="BI61" s="150">
        <f t="shared" si="75"/>
        <v>0</v>
      </c>
      <c r="BJ61" s="73"/>
    </row>
    <row r="62" spans="1:62" s="144" customFormat="1" ht="16.5" x14ac:dyDescent="0.3">
      <c r="A62" s="68" t="s">
        <v>114</v>
      </c>
      <c r="B62" s="14"/>
      <c r="C62" s="14"/>
      <c r="D62" s="14"/>
      <c r="E62" s="14"/>
      <c r="F62" s="15"/>
      <c r="G62" s="16"/>
      <c r="H62" s="16"/>
      <c r="I62" s="16"/>
      <c r="J62" s="16"/>
      <c r="K62" s="16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05"/>
    </row>
    <row r="63" spans="1:62" x14ac:dyDescent="0.2">
      <c r="A63" s="147"/>
      <c r="B63" s="127"/>
      <c r="C63" s="127"/>
      <c r="D63" s="121"/>
      <c r="E63" s="122"/>
      <c r="F63" s="123"/>
      <c r="G63" s="182"/>
      <c r="H63" s="128"/>
      <c r="I63" s="130"/>
      <c r="J63" s="130"/>
      <c r="K63" s="126"/>
      <c r="L63" s="168"/>
      <c r="M63" s="153"/>
      <c r="N63" s="157">
        <f t="shared" ref="N63" si="76">L63+M63</f>
        <v>0</v>
      </c>
      <c r="O63" s="157">
        <v>0</v>
      </c>
      <c r="P63" s="157">
        <f t="shared" ref="P63" si="77">AT63+(SUMIF($U$8:$AF$8,"&gt;"&amp;$B$4,U63:AF63))</f>
        <v>0</v>
      </c>
      <c r="Q63" s="157">
        <f t="shared" ref="Q63" si="78">BG63+BH63</f>
        <v>0</v>
      </c>
      <c r="R63" s="156">
        <f t="shared" ref="R63" si="79">SUM(O63:Q63)</f>
        <v>0</v>
      </c>
      <c r="S63" s="169">
        <f t="shared" ref="S63" si="80">N63-R63</f>
        <v>0</v>
      </c>
      <c r="T63" s="169">
        <f t="shared" ref="T63:T80" si="81">IF($AH$7="Act", SUMIF($AH$7:$AS$7,"Act",$AH63:$AS63),0)</f>
        <v>0</v>
      </c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62"/>
      <c r="AG63" s="170">
        <f t="shared" ref="AG63" si="82">SUM(U63:AF63)</f>
        <v>0</v>
      </c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6">
        <f t="shared" ref="AT63" si="83">SUM(AH63:AS63)</f>
        <v>0</v>
      </c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60">
        <f t="shared" ref="BG63" si="84">SUM(AU63:BF63)</f>
        <v>0</v>
      </c>
      <c r="BH63" s="157"/>
      <c r="BI63" s="157">
        <f t="shared" ref="BI63" si="85">AT63+BG63+BH63+(SUMIF($U$8:$AF$8,"&gt;"&amp;$B$4,U63:AF63))</f>
        <v>0</v>
      </c>
      <c r="BJ63" s="135"/>
    </row>
    <row r="64" spans="1:62" x14ac:dyDescent="0.2">
      <c r="A64" s="147"/>
      <c r="B64" s="127"/>
      <c r="C64" s="127"/>
      <c r="D64" s="121"/>
      <c r="E64" s="122"/>
      <c r="F64" s="123"/>
      <c r="G64" s="124"/>
      <c r="H64" s="128"/>
      <c r="I64" s="130"/>
      <c r="J64" s="130"/>
      <c r="K64" s="126"/>
      <c r="L64" s="168"/>
      <c r="M64" s="161"/>
      <c r="N64" s="157">
        <f t="shared" ref="N64" si="86">L64+M64</f>
        <v>0</v>
      </c>
      <c r="O64" s="157">
        <v>0</v>
      </c>
      <c r="P64" s="157">
        <f t="shared" ref="P64" si="87">AT64+(SUMIF($U$8:$AF$8,"&gt;"&amp;$B$4,U64:AF64))</f>
        <v>0</v>
      </c>
      <c r="Q64" s="162">
        <f t="shared" ref="Q64" si="88">BG64+BH64</f>
        <v>0</v>
      </c>
      <c r="R64" s="156">
        <f t="shared" ref="R64" si="89">SUM(O64:Q64)</f>
        <v>0</v>
      </c>
      <c r="S64" s="287" t="s">
        <v>116</v>
      </c>
      <c r="T64" s="169">
        <f t="shared" si="81"/>
        <v>0</v>
      </c>
      <c r="U64" s="157"/>
      <c r="V64" s="162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70">
        <f t="shared" ref="AG64" si="90">SUM(U64:AF64)</f>
        <v>0</v>
      </c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6">
        <f t="shared" ref="AT64" si="91">SUM(AH64:AS64)</f>
        <v>0</v>
      </c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60">
        <f t="shared" ref="BG64" si="92">SUM(AU64:BF64)</f>
        <v>0</v>
      </c>
      <c r="BH64" s="157"/>
      <c r="BI64" s="157">
        <f>+N64</f>
        <v>0</v>
      </c>
      <c r="BJ64" s="135"/>
    </row>
    <row r="65" spans="1:62" x14ac:dyDescent="0.2">
      <c r="A65" s="147"/>
      <c r="B65" s="127"/>
      <c r="C65" s="127"/>
      <c r="D65" s="149"/>
      <c r="E65" s="122"/>
      <c r="F65" s="123"/>
      <c r="G65" s="182"/>
      <c r="H65" s="263"/>
      <c r="I65" s="262"/>
      <c r="J65" s="130"/>
      <c r="K65" s="126"/>
      <c r="L65" s="168"/>
      <c r="M65" s="153"/>
      <c r="N65" s="157">
        <f t="shared" ref="N65:N71" si="93">L65+M65</f>
        <v>0</v>
      </c>
      <c r="O65" s="157">
        <v>0</v>
      </c>
      <c r="P65" s="157">
        <f t="shared" ref="P65:P71" si="94">AT65+(SUMIF($U$8:$AF$8,"&gt;"&amp;$B$4,U65:AF65))</f>
        <v>0</v>
      </c>
      <c r="Q65" s="157">
        <f t="shared" ref="Q65:Q71" si="95">BG65+BH65</f>
        <v>0</v>
      </c>
      <c r="R65" s="156">
        <f t="shared" ref="R65:R71" si="96">SUM(O65:Q65)</f>
        <v>0</v>
      </c>
      <c r="S65" s="169">
        <f t="shared" ref="S65:S71" si="97">N65-R65</f>
        <v>0</v>
      </c>
      <c r="T65" s="169">
        <f t="shared" si="81"/>
        <v>0</v>
      </c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70">
        <f t="shared" ref="AG65:AG71" si="98">SUM(U65:AF65)</f>
        <v>0</v>
      </c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6">
        <f t="shared" ref="AT65:AT71" si="99">SUM(AH65:AS65)</f>
        <v>0</v>
      </c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60">
        <f t="shared" ref="BG65:BG71" si="100">SUM(AU65:BF65)</f>
        <v>0</v>
      </c>
      <c r="BH65" s="157"/>
      <c r="BI65" s="157">
        <f t="shared" ref="BI65:BI71" si="101">AT65+BG65+BH65+(SUMIF($U$8:$AF$8,"&gt;"&amp;$B$4,U65:AF65))</f>
        <v>0</v>
      </c>
      <c r="BJ65" s="135"/>
    </row>
    <row r="66" spans="1:62" x14ac:dyDescent="0.2">
      <c r="A66" s="147"/>
      <c r="B66" s="127"/>
      <c r="C66" s="127"/>
      <c r="D66" s="121"/>
      <c r="E66" s="122"/>
      <c r="F66" s="123"/>
      <c r="G66" s="182"/>
      <c r="H66" s="263"/>
      <c r="I66" s="262"/>
      <c r="J66" s="130"/>
      <c r="K66" s="126"/>
      <c r="L66" s="168"/>
      <c r="M66" s="153"/>
      <c r="N66" s="157">
        <f t="shared" si="93"/>
        <v>0</v>
      </c>
      <c r="O66" s="157">
        <v>0</v>
      </c>
      <c r="P66" s="157">
        <f t="shared" si="94"/>
        <v>0</v>
      </c>
      <c r="Q66" s="157">
        <f t="shared" si="95"/>
        <v>0</v>
      </c>
      <c r="R66" s="156">
        <f t="shared" si="96"/>
        <v>0</v>
      </c>
      <c r="S66" s="169">
        <f t="shared" si="97"/>
        <v>0</v>
      </c>
      <c r="T66" s="169">
        <f t="shared" si="81"/>
        <v>0</v>
      </c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70">
        <f t="shared" si="98"/>
        <v>0</v>
      </c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6">
        <f t="shared" si="99"/>
        <v>0</v>
      </c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60">
        <f t="shared" si="100"/>
        <v>0</v>
      </c>
      <c r="BH66" s="157"/>
      <c r="BI66" s="157">
        <f t="shared" si="101"/>
        <v>0</v>
      </c>
      <c r="BJ66" s="135"/>
    </row>
    <row r="67" spans="1:62" x14ac:dyDescent="0.2">
      <c r="A67" s="147"/>
      <c r="B67" s="127"/>
      <c r="C67" s="127"/>
      <c r="D67" s="121"/>
      <c r="E67" s="122"/>
      <c r="F67" s="123"/>
      <c r="G67" s="182"/>
      <c r="H67" s="263"/>
      <c r="I67" s="262"/>
      <c r="J67" s="130"/>
      <c r="K67" s="126"/>
      <c r="L67" s="168"/>
      <c r="M67" s="153"/>
      <c r="N67" s="157">
        <f t="shared" si="93"/>
        <v>0</v>
      </c>
      <c r="O67" s="157">
        <v>0</v>
      </c>
      <c r="P67" s="157">
        <f t="shared" si="94"/>
        <v>0</v>
      </c>
      <c r="Q67" s="157">
        <f t="shared" si="95"/>
        <v>0</v>
      </c>
      <c r="R67" s="156">
        <f t="shared" si="96"/>
        <v>0</v>
      </c>
      <c r="S67" s="169">
        <f t="shared" si="97"/>
        <v>0</v>
      </c>
      <c r="T67" s="169">
        <f t="shared" si="81"/>
        <v>0</v>
      </c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70">
        <f t="shared" si="98"/>
        <v>0</v>
      </c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6">
        <f t="shared" si="99"/>
        <v>0</v>
      </c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60">
        <f t="shared" si="100"/>
        <v>0</v>
      </c>
      <c r="BH67" s="157"/>
      <c r="BI67" s="157">
        <f t="shared" si="101"/>
        <v>0</v>
      </c>
      <c r="BJ67" s="135"/>
    </row>
    <row r="68" spans="1:62" ht="30" customHeight="1" x14ac:dyDescent="0.2">
      <c r="A68" s="147"/>
      <c r="B68" s="181"/>
      <c r="C68" s="127"/>
      <c r="D68" s="149"/>
      <c r="E68" s="122"/>
      <c r="F68" s="123"/>
      <c r="G68" s="182"/>
      <c r="H68" s="263"/>
      <c r="I68" s="262"/>
      <c r="J68" s="130"/>
      <c r="K68" s="126"/>
      <c r="L68" s="168"/>
      <c r="M68" s="153"/>
      <c r="N68" s="157">
        <f t="shared" si="93"/>
        <v>0</v>
      </c>
      <c r="O68" s="157">
        <v>0</v>
      </c>
      <c r="P68" s="157">
        <f t="shared" si="94"/>
        <v>0</v>
      </c>
      <c r="Q68" s="157">
        <f t="shared" si="95"/>
        <v>0</v>
      </c>
      <c r="R68" s="156">
        <f t="shared" si="96"/>
        <v>0</v>
      </c>
      <c r="S68" s="169">
        <f t="shared" si="97"/>
        <v>0</v>
      </c>
      <c r="T68" s="169">
        <f t="shared" si="81"/>
        <v>0</v>
      </c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70">
        <f t="shared" si="98"/>
        <v>0</v>
      </c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6">
        <f t="shared" si="99"/>
        <v>0</v>
      </c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60">
        <f t="shared" si="100"/>
        <v>0</v>
      </c>
      <c r="BH68" s="157"/>
      <c r="BI68" s="157">
        <f t="shared" si="101"/>
        <v>0</v>
      </c>
      <c r="BJ68" s="135"/>
    </row>
    <row r="69" spans="1:62" x14ac:dyDescent="0.2">
      <c r="A69" s="147"/>
      <c r="B69" s="127"/>
      <c r="C69" s="127"/>
      <c r="D69" s="149"/>
      <c r="E69" s="122"/>
      <c r="F69" s="123"/>
      <c r="G69" s="182"/>
      <c r="H69" s="128"/>
      <c r="I69" s="130"/>
      <c r="J69" s="118"/>
      <c r="K69" s="126"/>
      <c r="L69" s="168"/>
      <c r="M69" s="153"/>
      <c r="N69" s="157">
        <f t="shared" si="93"/>
        <v>0</v>
      </c>
      <c r="O69" s="157">
        <v>0</v>
      </c>
      <c r="P69" s="157">
        <f t="shared" si="94"/>
        <v>0</v>
      </c>
      <c r="Q69" s="157">
        <f t="shared" si="95"/>
        <v>0</v>
      </c>
      <c r="R69" s="156">
        <f t="shared" si="96"/>
        <v>0</v>
      </c>
      <c r="S69" s="169">
        <f t="shared" si="97"/>
        <v>0</v>
      </c>
      <c r="T69" s="169">
        <f t="shared" si="81"/>
        <v>0</v>
      </c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70">
        <f t="shared" si="98"/>
        <v>0</v>
      </c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6">
        <f t="shared" si="99"/>
        <v>0</v>
      </c>
      <c r="AU69" s="159"/>
      <c r="AV69" s="159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60">
        <f t="shared" si="100"/>
        <v>0</v>
      </c>
      <c r="BH69" s="157"/>
      <c r="BI69" s="157">
        <f t="shared" si="101"/>
        <v>0</v>
      </c>
      <c r="BJ69" s="135"/>
    </row>
    <row r="70" spans="1:62" x14ac:dyDescent="0.2">
      <c r="A70" s="147"/>
      <c r="B70" s="127"/>
      <c r="C70" s="127"/>
      <c r="D70" s="121"/>
      <c r="E70" s="122"/>
      <c r="F70" s="123"/>
      <c r="G70" s="182"/>
      <c r="H70" s="128"/>
      <c r="I70" s="130"/>
      <c r="J70" s="118"/>
      <c r="K70" s="126"/>
      <c r="L70" s="168"/>
      <c r="M70" s="153"/>
      <c r="N70" s="157">
        <f t="shared" si="93"/>
        <v>0</v>
      </c>
      <c r="O70" s="157">
        <v>0</v>
      </c>
      <c r="P70" s="157">
        <f t="shared" si="94"/>
        <v>0</v>
      </c>
      <c r="Q70" s="157">
        <f t="shared" si="95"/>
        <v>0</v>
      </c>
      <c r="R70" s="156">
        <f t="shared" si="96"/>
        <v>0</v>
      </c>
      <c r="S70" s="169">
        <f t="shared" si="97"/>
        <v>0</v>
      </c>
      <c r="T70" s="169">
        <f t="shared" si="81"/>
        <v>0</v>
      </c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70">
        <f t="shared" si="98"/>
        <v>0</v>
      </c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6">
        <f t="shared" si="99"/>
        <v>0</v>
      </c>
      <c r="AU70" s="159"/>
      <c r="AV70" s="159"/>
      <c r="AW70" s="159"/>
      <c r="AX70" s="159"/>
      <c r="AY70" s="159"/>
      <c r="AZ70" s="159"/>
      <c r="BA70" s="159"/>
      <c r="BB70" s="159"/>
      <c r="BC70" s="159"/>
      <c r="BD70" s="159"/>
      <c r="BE70" s="159"/>
      <c r="BF70" s="159"/>
      <c r="BG70" s="160">
        <f t="shared" si="100"/>
        <v>0</v>
      </c>
      <c r="BH70" s="157"/>
      <c r="BI70" s="157">
        <f t="shared" si="101"/>
        <v>0</v>
      </c>
      <c r="BJ70" s="135"/>
    </row>
    <row r="71" spans="1:62" x14ac:dyDescent="0.2">
      <c r="A71" s="147"/>
      <c r="B71" s="127"/>
      <c r="C71" s="127"/>
      <c r="D71" s="121"/>
      <c r="E71" s="122"/>
      <c r="F71" s="123"/>
      <c r="G71" s="182"/>
      <c r="H71" s="128"/>
      <c r="I71" s="130"/>
      <c r="J71" s="118"/>
      <c r="K71" s="126"/>
      <c r="L71" s="168"/>
      <c r="M71" s="153"/>
      <c r="N71" s="157">
        <f t="shared" si="93"/>
        <v>0</v>
      </c>
      <c r="O71" s="157">
        <v>0</v>
      </c>
      <c r="P71" s="157">
        <f t="shared" si="94"/>
        <v>0</v>
      </c>
      <c r="Q71" s="157">
        <f t="shared" si="95"/>
        <v>0</v>
      </c>
      <c r="R71" s="156">
        <f t="shared" si="96"/>
        <v>0</v>
      </c>
      <c r="S71" s="169">
        <f t="shared" si="97"/>
        <v>0</v>
      </c>
      <c r="T71" s="169">
        <f t="shared" si="81"/>
        <v>0</v>
      </c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70">
        <f t="shared" si="98"/>
        <v>0</v>
      </c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6">
        <f t="shared" si="99"/>
        <v>0</v>
      </c>
      <c r="AU71" s="159"/>
      <c r="AV71" s="159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60">
        <f t="shared" si="100"/>
        <v>0</v>
      </c>
      <c r="BH71" s="157"/>
      <c r="BI71" s="157">
        <f t="shared" si="101"/>
        <v>0</v>
      </c>
      <c r="BJ71" s="135"/>
    </row>
    <row r="72" spans="1:62" x14ac:dyDescent="0.2">
      <c r="A72" s="147"/>
      <c r="B72" s="127"/>
      <c r="C72" s="127"/>
      <c r="D72" s="149"/>
      <c r="E72" s="122"/>
      <c r="F72" s="123"/>
      <c r="G72" s="182"/>
      <c r="H72" s="128"/>
      <c r="I72" s="130"/>
      <c r="J72" s="118"/>
      <c r="K72" s="126"/>
      <c r="L72" s="168"/>
      <c r="M72" s="153"/>
      <c r="N72" s="157">
        <f t="shared" ref="N72:N74" si="102">L72+M72</f>
        <v>0</v>
      </c>
      <c r="O72" s="157">
        <v>0</v>
      </c>
      <c r="P72" s="157">
        <f t="shared" ref="P72:P74" si="103">AT72+(SUMIF($U$8:$AF$8,"&gt;"&amp;$B$4,U72:AF72))</f>
        <v>0</v>
      </c>
      <c r="Q72" s="157">
        <f t="shared" ref="Q72:Q74" si="104">BG72+BH72</f>
        <v>0</v>
      </c>
      <c r="R72" s="156">
        <f t="shared" ref="R72:R74" si="105">SUM(O72:Q72)</f>
        <v>0</v>
      </c>
      <c r="S72" s="169">
        <f t="shared" ref="S72:S74" si="106">N72-R72</f>
        <v>0</v>
      </c>
      <c r="T72" s="169">
        <f t="shared" si="81"/>
        <v>0</v>
      </c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70">
        <f t="shared" ref="AG72:AG74" si="107">SUM(U72:AF72)</f>
        <v>0</v>
      </c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6">
        <f t="shared" ref="AT72:AT74" si="108">SUM(AH72:AS72)</f>
        <v>0</v>
      </c>
      <c r="AU72" s="159"/>
      <c r="AV72" s="159"/>
      <c r="AW72" s="159"/>
      <c r="AX72" s="159"/>
      <c r="AY72" s="159"/>
      <c r="AZ72" s="159"/>
      <c r="BA72" s="159"/>
      <c r="BB72" s="159"/>
      <c r="BC72" s="159"/>
      <c r="BD72" s="159"/>
      <c r="BE72" s="159"/>
      <c r="BF72" s="159"/>
      <c r="BG72" s="160">
        <f t="shared" ref="BG72:BG74" si="109">SUM(AU72:BF72)</f>
        <v>0</v>
      </c>
      <c r="BH72" s="157"/>
      <c r="BI72" s="157">
        <f t="shared" ref="BI72:BI80" si="110">AT72+BG72+BH72+(SUMIF($U$8:$AF$8,"&gt;"&amp;$B$4,U72:AF72))</f>
        <v>0</v>
      </c>
      <c r="BJ72" s="135"/>
    </row>
    <row r="73" spans="1:62" x14ac:dyDescent="0.2">
      <c r="A73" s="147"/>
      <c r="B73" s="127"/>
      <c r="C73" s="127"/>
      <c r="D73" s="121"/>
      <c r="E73" s="122"/>
      <c r="F73" s="123"/>
      <c r="G73" s="182"/>
      <c r="H73" s="128"/>
      <c r="I73" s="130"/>
      <c r="J73" s="264"/>
      <c r="K73" s="126"/>
      <c r="L73" s="168"/>
      <c r="M73" s="153"/>
      <c r="N73" s="157">
        <f t="shared" si="102"/>
        <v>0</v>
      </c>
      <c r="O73" s="157">
        <v>0</v>
      </c>
      <c r="P73" s="157">
        <f t="shared" si="103"/>
        <v>0</v>
      </c>
      <c r="Q73" s="157">
        <f t="shared" si="104"/>
        <v>0</v>
      </c>
      <c r="R73" s="156">
        <f t="shared" si="105"/>
        <v>0</v>
      </c>
      <c r="S73" s="169">
        <f t="shared" si="106"/>
        <v>0</v>
      </c>
      <c r="T73" s="169">
        <f t="shared" si="81"/>
        <v>0</v>
      </c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70">
        <f t="shared" si="107"/>
        <v>0</v>
      </c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6">
        <f t="shared" si="108"/>
        <v>0</v>
      </c>
      <c r="AU73" s="159"/>
      <c r="AV73" s="159"/>
      <c r="AW73" s="159"/>
      <c r="AX73" s="159"/>
      <c r="AY73" s="159"/>
      <c r="AZ73" s="159"/>
      <c r="BA73" s="159"/>
      <c r="BB73" s="159"/>
      <c r="BC73" s="159"/>
      <c r="BD73" s="159"/>
      <c r="BE73" s="159"/>
      <c r="BF73" s="159"/>
      <c r="BG73" s="160">
        <f t="shared" si="109"/>
        <v>0</v>
      </c>
      <c r="BH73" s="157"/>
      <c r="BI73" s="157">
        <f t="shared" si="110"/>
        <v>0</v>
      </c>
      <c r="BJ73" s="135"/>
    </row>
    <row r="74" spans="1:62" x14ac:dyDescent="0.2">
      <c r="A74" s="147"/>
      <c r="B74" s="127"/>
      <c r="C74" s="127"/>
      <c r="D74" s="121"/>
      <c r="E74" s="122"/>
      <c r="F74" s="123"/>
      <c r="G74" s="182"/>
      <c r="H74" s="128"/>
      <c r="I74" s="130"/>
      <c r="J74" s="264"/>
      <c r="K74" s="126"/>
      <c r="L74" s="168"/>
      <c r="M74" s="153"/>
      <c r="N74" s="157">
        <f t="shared" si="102"/>
        <v>0</v>
      </c>
      <c r="O74" s="157">
        <v>0</v>
      </c>
      <c r="P74" s="157">
        <f t="shared" si="103"/>
        <v>0</v>
      </c>
      <c r="Q74" s="157">
        <f t="shared" si="104"/>
        <v>0</v>
      </c>
      <c r="R74" s="156">
        <f t="shared" si="105"/>
        <v>0</v>
      </c>
      <c r="S74" s="169">
        <f t="shared" si="106"/>
        <v>0</v>
      </c>
      <c r="T74" s="169">
        <f t="shared" si="81"/>
        <v>0</v>
      </c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70">
        <f t="shared" si="107"/>
        <v>0</v>
      </c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6">
        <f t="shared" si="108"/>
        <v>0</v>
      </c>
      <c r="AU74" s="159"/>
      <c r="AV74" s="159"/>
      <c r="AW74" s="159"/>
      <c r="AX74" s="159"/>
      <c r="AY74" s="159"/>
      <c r="AZ74" s="159"/>
      <c r="BA74" s="159"/>
      <c r="BB74" s="159"/>
      <c r="BC74" s="159"/>
      <c r="BD74" s="159"/>
      <c r="BE74" s="159"/>
      <c r="BF74" s="159"/>
      <c r="BG74" s="160">
        <f t="shared" si="109"/>
        <v>0</v>
      </c>
      <c r="BH74" s="157"/>
      <c r="BI74" s="157">
        <f t="shared" si="110"/>
        <v>0</v>
      </c>
      <c r="BJ74" s="135"/>
    </row>
    <row r="75" spans="1:62" ht="57.75" customHeight="1" x14ac:dyDescent="0.2">
      <c r="A75" s="147"/>
      <c r="B75" s="127"/>
      <c r="C75" s="127"/>
      <c r="D75" s="149"/>
      <c r="E75" s="122"/>
      <c r="F75" s="123"/>
      <c r="G75" s="182"/>
      <c r="H75" s="128"/>
      <c r="I75" s="130"/>
      <c r="J75" s="130"/>
      <c r="K75" s="126"/>
      <c r="L75" s="168"/>
      <c r="M75" s="261"/>
      <c r="N75" s="157">
        <f t="shared" ref="N75:N78" si="111">L75+M75</f>
        <v>0</v>
      </c>
      <c r="O75" s="157">
        <v>0</v>
      </c>
      <c r="P75" s="157">
        <f>AG75</f>
        <v>0</v>
      </c>
      <c r="Q75" s="157">
        <f t="shared" ref="Q75:Q76" si="112">BG75+BH75</f>
        <v>0</v>
      </c>
      <c r="R75" s="156">
        <f t="shared" ref="R75" si="113">SUM(O75:Q75)</f>
        <v>0</v>
      </c>
      <c r="S75" s="169">
        <f t="shared" ref="S75" si="114">N75-R75</f>
        <v>0</v>
      </c>
      <c r="T75" s="169">
        <f t="shared" si="81"/>
        <v>0</v>
      </c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70">
        <f t="shared" ref="AG75:AG86" si="115">SUM(U75:AF75)</f>
        <v>0</v>
      </c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6">
        <f t="shared" ref="AT75:AT83" si="116">SUM(AH75:AS75)</f>
        <v>0</v>
      </c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68"/>
      <c r="BG75" s="160">
        <f t="shared" ref="BG75:BG83" si="117">SUM(AU75:BF75)</f>
        <v>0</v>
      </c>
      <c r="BH75" s="157"/>
      <c r="BI75" s="157">
        <f t="shared" si="110"/>
        <v>0</v>
      </c>
      <c r="BJ75" s="135"/>
    </row>
    <row r="76" spans="1:62" x14ac:dyDescent="0.2">
      <c r="A76" s="147"/>
      <c r="B76" s="260"/>
      <c r="C76" s="259"/>
      <c r="D76" s="265"/>
      <c r="E76" s="246"/>
      <c r="F76" s="247"/>
      <c r="G76" s="248"/>
      <c r="H76" s="249"/>
      <c r="I76" s="250"/>
      <c r="J76" s="250"/>
      <c r="K76" s="251"/>
      <c r="L76" s="252"/>
      <c r="M76" s="266"/>
      <c r="N76" s="253">
        <f t="shared" si="111"/>
        <v>0</v>
      </c>
      <c r="O76" s="253">
        <v>0</v>
      </c>
      <c r="P76" s="253">
        <f t="shared" ref="P76" si="118">AT76+(SUMIF($U$8:$AF$8,"&gt;"&amp;$B$4,U76:AF76))</f>
        <v>0</v>
      </c>
      <c r="Q76" s="253">
        <f t="shared" si="112"/>
        <v>0</v>
      </c>
      <c r="R76" s="156">
        <f t="shared" ref="R76:R81" si="119">SUM(O76:Q76)</f>
        <v>0</v>
      </c>
      <c r="S76" s="169">
        <f>N76-R76</f>
        <v>0</v>
      </c>
      <c r="T76" s="169">
        <f t="shared" si="81"/>
        <v>0</v>
      </c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70">
        <f t="shared" si="115"/>
        <v>0</v>
      </c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6">
        <f t="shared" si="116"/>
        <v>0</v>
      </c>
      <c r="AU76" s="159"/>
      <c r="AV76" s="159"/>
      <c r="AW76" s="159"/>
      <c r="AX76" s="159"/>
      <c r="AY76" s="159"/>
      <c r="AZ76" s="159"/>
      <c r="BA76" s="159"/>
      <c r="BB76" s="159"/>
      <c r="BC76" s="159"/>
      <c r="BD76" s="159"/>
      <c r="BE76" s="159"/>
      <c r="BF76" s="168"/>
      <c r="BG76" s="160">
        <f t="shared" si="117"/>
        <v>0</v>
      </c>
      <c r="BH76" s="157"/>
      <c r="BI76" s="157">
        <f t="shared" si="110"/>
        <v>0</v>
      </c>
      <c r="BJ76" s="135"/>
    </row>
    <row r="77" spans="1:62" ht="16.5" x14ac:dyDescent="0.2">
      <c r="A77" s="258"/>
      <c r="B77" s="260"/>
      <c r="C77" s="259"/>
      <c r="D77" s="272"/>
      <c r="E77" s="122"/>
      <c r="F77" s="247"/>
      <c r="G77" s="124"/>
      <c r="H77" s="128"/>
      <c r="I77" s="130"/>
      <c r="J77" s="130"/>
      <c r="K77" s="126"/>
      <c r="L77" s="261"/>
      <c r="M77" s="261"/>
      <c r="N77" s="253">
        <f t="shared" si="111"/>
        <v>0</v>
      </c>
      <c r="O77" s="253">
        <v>0</v>
      </c>
      <c r="P77" s="253">
        <f t="shared" ref="P77:P78" si="120">AT77+(SUMIF($U$8:$AF$8,"&gt;"&amp;$B$4,U77:AF77))</f>
        <v>0</v>
      </c>
      <c r="Q77" s="253">
        <f t="shared" ref="Q77:Q78" si="121">BG77+BH77</f>
        <v>0</v>
      </c>
      <c r="R77" s="156">
        <f t="shared" si="119"/>
        <v>0</v>
      </c>
      <c r="S77" s="169">
        <f t="shared" ref="S77:S81" si="122">N77-R77</f>
        <v>0</v>
      </c>
      <c r="T77" s="169">
        <f t="shared" si="81"/>
        <v>0</v>
      </c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2"/>
      <c r="AF77" s="172"/>
      <c r="AG77" s="170">
        <f t="shared" si="115"/>
        <v>0</v>
      </c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56">
        <f t="shared" si="116"/>
        <v>0</v>
      </c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68"/>
      <c r="BG77" s="160">
        <f t="shared" si="117"/>
        <v>0</v>
      </c>
      <c r="BH77" s="168"/>
      <c r="BI77" s="157">
        <f t="shared" si="110"/>
        <v>0</v>
      </c>
      <c r="BJ77" s="135"/>
    </row>
    <row r="78" spans="1:62" ht="16.5" x14ac:dyDescent="0.2">
      <c r="A78" s="258"/>
      <c r="B78" s="260"/>
      <c r="C78" s="259"/>
      <c r="D78" s="272"/>
      <c r="E78" s="122"/>
      <c r="F78" s="247"/>
      <c r="G78" s="124"/>
      <c r="H78" s="128"/>
      <c r="I78" s="130"/>
      <c r="J78" s="130"/>
      <c r="K78" s="126"/>
      <c r="L78" s="261"/>
      <c r="M78" s="261"/>
      <c r="N78" s="253">
        <f t="shared" si="111"/>
        <v>0</v>
      </c>
      <c r="O78" s="253">
        <v>0</v>
      </c>
      <c r="P78" s="253">
        <f t="shared" si="120"/>
        <v>0</v>
      </c>
      <c r="Q78" s="253">
        <f t="shared" si="121"/>
        <v>0</v>
      </c>
      <c r="R78" s="156">
        <f t="shared" si="119"/>
        <v>0</v>
      </c>
      <c r="S78" s="169">
        <f t="shared" si="122"/>
        <v>0</v>
      </c>
      <c r="T78" s="169">
        <f t="shared" si="81"/>
        <v>0</v>
      </c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2"/>
      <c r="AF78" s="172"/>
      <c r="AG78" s="170">
        <f t="shared" si="115"/>
        <v>0</v>
      </c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56">
        <f t="shared" si="116"/>
        <v>0</v>
      </c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2"/>
      <c r="BG78" s="160">
        <f t="shared" si="117"/>
        <v>0</v>
      </c>
      <c r="BH78" s="152"/>
      <c r="BI78" s="157">
        <f t="shared" si="110"/>
        <v>0</v>
      </c>
      <c r="BJ78" s="135"/>
    </row>
    <row r="79" spans="1:62" ht="16.5" x14ac:dyDescent="0.2">
      <c r="A79" s="273"/>
      <c r="B79" s="127"/>
      <c r="C79" s="259"/>
      <c r="D79" s="259"/>
      <c r="E79" s="122"/>
      <c r="F79" s="247"/>
      <c r="G79" s="187"/>
      <c r="H79" s="128"/>
      <c r="I79" s="130"/>
      <c r="J79" s="131"/>
      <c r="K79" s="126"/>
      <c r="L79" s="261"/>
      <c r="M79" s="261"/>
      <c r="N79" s="253">
        <f t="shared" ref="N79:N81" si="123">L79+M79</f>
        <v>0</v>
      </c>
      <c r="O79" s="253">
        <v>0</v>
      </c>
      <c r="P79" s="253">
        <f t="shared" ref="P79:P81" si="124">AT79+(SUMIF($U$8:$AF$8,"&gt;"&amp;$B$4,U79:AF79))</f>
        <v>0</v>
      </c>
      <c r="Q79" s="253">
        <f t="shared" ref="Q79:Q81" si="125">BG79+BH79</f>
        <v>0</v>
      </c>
      <c r="R79" s="156">
        <f t="shared" si="119"/>
        <v>0</v>
      </c>
      <c r="S79" s="169">
        <f t="shared" si="122"/>
        <v>0</v>
      </c>
      <c r="T79" s="169">
        <f t="shared" si="81"/>
        <v>0</v>
      </c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2"/>
      <c r="AF79" s="172"/>
      <c r="AG79" s="170">
        <f t="shared" si="115"/>
        <v>0</v>
      </c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56">
        <f t="shared" si="116"/>
        <v>0</v>
      </c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2"/>
      <c r="BG79" s="160">
        <f t="shared" si="117"/>
        <v>0</v>
      </c>
      <c r="BH79" s="152"/>
      <c r="BI79" s="157">
        <f t="shared" si="110"/>
        <v>0</v>
      </c>
      <c r="BJ79" s="135"/>
    </row>
    <row r="80" spans="1:62" ht="16.5" x14ac:dyDescent="0.2">
      <c r="A80" s="273"/>
      <c r="B80" s="127"/>
      <c r="C80" s="259"/>
      <c r="D80" s="272"/>
      <c r="E80" s="122"/>
      <c r="F80" s="247"/>
      <c r="G80" s="187"/>
      <c r="H80" s="128"/>
      <c r="I80" s="130"/>
      <c r="J80" s="130"/>
      <c r="K80" s="126"/>
      <c r="L80" s="261"/>
      <c r="M80" s="261"/>
      <c r="N80" s="253">
        <f t="shared" si="123"/>
        <v>0</v>
      </c>
      <c r="O80" s="253">
        <v>0</v>
      </c>
      <c r="P80" s="253">
        <f t="shared" si="124"/>
        <v>0</v>
      </c>
      <c r="Q80" s="253">
        <f t="shared" si="125"/>
        <v>0</v>
      </c>
      <c r="R80" s="156">
        <f t="shared" si="119"/>
        <v>0</v>
      </c>
      <c r="S80" s="169">
        <f t="shared" si="122"/>
        <v>0</v>
      </c>
      <c r="T80" s="169">
        <f t="shared" si="81"/>
        <v>0</v>
      </c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2"/>
      <c r="AF80" s="172"/>
      <c r="AG80" s="170">
        <f t="shared" si="115"/>
        <v>0</v>
      </c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56">
        <f t="shared" si="116"/>
        <v>0</v>
      </c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2"/>
      <c r="BG80" s="160">
        <f t="shared" si="117"/>
        <v>0</v>
      </c>
      <c r="BH80" s="152"/>
      <c r="BI80" s="157">
        <f t="shared" si="110"/>
        <v>0</v>
      </c>
      <c r="BJ80" s="135"/>
    </row>
    <row r="81" spans="1:62" ht="16.5" x14ac:dyDescent="0.2">
      <c r="A81" s="245"/>
      <c r="B81" s="127"/>
      <c r="C81" s="259"/>
      <c r="D81" s="259"/>
      <c r="E81" s="122"/>
      <c r="F81" s="247"/>
      <c r="G81" s="187"/>
      <c r="H81" s="128"/>
      <c r="I81" s="130"/>
      <c r="J81" s="130"/>
      <c r="K81" s="126"/>
      <c r="L81" s="261"/>
      <c r="M81" s="261"/>
      <c r="N81" s="253">
        <f t="shared" si="123"/>
        <v>0</v>
      </c>
      <c r="O81" s="253">
        <v>0</v>
      </c>
      <c r="P81" s="253">
        <f t="shared" si="124"/>
        <v>0</v>
      </c>
      <c r="Q81" s="253">
        <f t="shared" si="125"/>
        <v>0</v>
      </c>
      <c r="R81" s="156">
        <f t="shared" si="119"/>
        <v>0</v>
      </c>
      <c r="S81" s="169">
        <f t="shared" si="122"/>
        <v>0</v>
      </c>
      <c r="T81" s="169">
        <f>IF($AH$7="Act", SUMIF($AH$7:$AS$7,"Act",$AH81:$AS81),0)</f>
        <v>0</v>
      </c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2"/>
      <c r="AF81" s="172"/>
      <c r="AG81" s="170">
        <f t="shared" si="115"/>
        <v>0</v>
      </c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56">
        <f t="shared" si="116"/>
        <v>0</v>
      </c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2"/>
      <c r="BG81" s="160">
        <f t="shared" si="117"/>
        <v>0</v>
      </c>
      <c r="BH81" s="152"/>
      <c r="BI81" s="157">
        <f t="shared" ref="BI81:BI83" si="126">AT81+BG81+BH81+(SUMIF($U$8:$AF$8,"&gt;"&amp;$B$4,U81:AF81))</f>
        <v>0</v>
      </c>
      <c r="BJ81" s="135"/>
    </row>
    <row r="82" spans="1:62" ht="16.5" x14ac:dyDescent="0.2">
      <c r="A82" s="254"/>
      <c r="B82" s="255"/>
      <c r="C82" s="255"/>
      <c r="D82" s="256"/>
      <c r="E82" s="122"/>
      <c r="F82" s="139"/>
      <c r="G82" s="124"/>
      <c r="H82" s="128"/>
      <c r="I82" s="130"/>
      <c r="J82" s="131"/>
      <c r="K82" s="126"/>
      <c r="L82" s="261"/>
      <c r="M82" s="261"/>
      <c r="N82" s="253"/>
      <c r="O82" s="253"/>
      <c r="P82" s="253"/>
      <c r="Q82" s="253"/>
      <c r="R82" s="156"/>
      <c r="S82" s="169"/>
      <c r="T82" s="169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2"/>
      <c r="AF82" s="172"/>
      <c r="AG82" s="170">
        <f t="shared" si="115"/>
        <v>0</v>
      </c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56">
        <f t="shared" si="116"/>
        <v>0</v>
      </c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2"/>
      <c r="BG82" s="160">
        <f t="shared" si="117"/>
        <v>0</v>
      </c>
      <c r="BH82" s="152"/>
      <c r="BI82" s="157">
        <f t="shared" si="126"/>
        <v>0</v>
      </c>
      <c r="BJ82" s="135"/>
    </row>
    <row r="83" spans="1:62" s="144" customFormat="1" ht="12.75" customHeight="1" x14ac:dyDescent="0.3">
      <c r="A83" s="254"/>
      <c r="B83" s="255"/>
      <c r="C83" s="255"/>
      <c r="D83" s="256"/>
      <c r="E83" s="122"/>
      <c r="F83" s="139"/>
      <c r="G83" s="124"/>
      <c r="H83" s="128"/>
      <c r="I83" s="130"/>
      <c r="J83" s="131"/>
      <c r="K83" s="126"/>
      <c r="L83" s="257"/>
      <c r="M83" s="257"/>
      <c r="N83" s="253"/>
      <c r="O83" s="253"/>
      <c r="P83" s="253"/>
      <c r="Q83" s="253"/>
      <c r="R83" s="156"/>
      <c r="S83" s="169"/>
      <c r="T83" s="169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2"/>
      <c r="AF83" s="172"/>
      <c r="AG83" s="170">
        <f t="shared" si="115"/>
        <v>0</v>
      </c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56">
        <f t="shared" si="116"/>
        <v>0</v>
      </c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71"/>
      <c r="BG83" s="160">
        <f t="shared" si="117"/>
        <v>0</v>
      </c>
      <c r="BH83" s="171"/>
      <c r="BI83" s="157">
        <f t="shared" si="126"/>
        <v>0</v>
      </c>
      <c r="BJ83" s="143"/>
    </row>
    <row r="84" spans="1:62" x14ac:dyDescent="0.2">
      <c r="A84" s="119"/>
      <c r="B84" s="127"/>
      <c r="C84" s="127"/>
      <c r="D84" s="149"/>
      <c r="E84" s="122"/>
      <c r="F84" s="139"/>
      <c r="G84" s="124"/>
      <c r="H84" s="128"/>
      <c r="I84" s="130"/>
      <c r="J84" s="131"/>
      <c r="K84" s="126"/>
      <c r="L84" s="172"/>
      <c r="M84" s="161"/>
      <c r="N84" s="157">
        <f t="shared" ref="N84" si="127">L84+M84</f>
        <v>0</v>
      </c>
      <c r="O84" s="157">
        <v>0</v>
      </c>
      <c r="P84" s="157">
        <f t="shared" ref="P84" si="128">AT84+(SUMIF($U$8:$AF$8,"&gt;"&amp;$B$4,U84:AF84))</f>
        <v>0</v>
      </c>
      <c r="Q84" s="157">
        <f t="shared" ref="Q84" si="129">BG84+BH84</f>
        <v>0</v>
      </c>
      <c r="R84" s="156">
        <f t="shared" ref="R84" si="130">SUM(O84:Q84)</f>
        <v>0</v>
      </c>
      <c r="S84" s="169">
        <f t="shared" ref="S84" si="131">N84-R84</f>
        <v>0</v>
      </c>
      <c r="T84" s="169">
        <f t="shared" ref="T84" si="132">IF($AH$7="Act", SUMIF($AH$7:$AS$7,"Act",$AH84:$AS84),0)</f>
        <v>0</v>
      </c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70">
        <f t="shared" si="115"/>
        <v>0</v>
      </c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6">
        <f t="shared" ref="AT84" si="133">SUM(AH84:AS84)</f>
        <v>0</v>
      </c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60">
        <f t="shared" ref="BG84" si="134">SUM(AU84:BF84)</f>
        <v>0</v>
      </c>
      <c r="BH84" s="157"/>
      <c r="BI84" s="157">
        <f t="shared" ref="BI84" si="135">AT84+BG84+BH84+(SUMIF($U$8:$AF$8,"&gt;"&amp;$B$4,U84:AF84))</f>
        <v>0</v>
      </c>
      <c r="BJ84" s="135"/>
    </row>
    <row r="85" spans="1:62" s="144" customFormat="1" ht="12.75" customHeight="1" x14ac:dyDescent="0.3">
      <c r="A85" s="140"/>
      <c r="B85" s="141"/>
      <c r="C85" s="141"/>
      <c r="D85" s="121"/>
      <c r="E85" s="141"/>
      <c r="F85" s="141"/>
      <c r="G85" s="142"/>
      <c r="H85" s="141"/>
      <c r="I85" s="142"/>
      <c r="J85" s="142"/>
      <c r="K85" s="142"/>
      <c r="L85" s="172"/>
      <c r="M85" s="172"/>
      <c r="N85" s="157">
        <f t="shared" ref="N85" si="136">L85+M85</f>
        <v>0</v>
      </c>
      <c r="O85" s="157">
        <v>0</v>
      </c>
      <c r="P85" s="157">
        <f t="shared" ref="P85" si="137">AT85+(SUMIF($U$8:$AF$8,"&gt;"&amp;$B$4,U85:AF85))</f>
        <v>0</v>
      </c>
      <c r="Q85" s="157">
        <f t="shared" ref="Q85" si="138">BG85+BH85</f>
        <v>0</v>
      </c>
      <c r="R85" s="156">
        <f t="shared" ref="R85" si="139">SUM(O85:Q85)</f>
        <v>0</v>
      </c>
      <c r="S85" s="169">
        <f t="shared" ref="S85" si="140">N85-R85</f>
        <v>0</v>
      </c>
      <c r="T85" s="169">
        <f t="shared" ref="T85" si="141">IF($AH$7="Act", SUMIF($AH$7:$AS$7,"Act",$AH85:$AS85),0)</f>
        <v>0</v>
      </c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0">
        <f t="shared" si="115"/>
        <v>0</v>
      </c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6">
        <f t="shared" ref="AT85" si="142">SUM(AH85:AS85)</f>
        <v>0</v>
      </c>
      <c r="AU85" s="171"/>
      <c r="AV85" s="171"/>
      <c r="AW85" s="172"/>
      <c r="AX85" s="171"/>
      <c r="AY85" s="171"/>
      <c r="AZ85" s="171"/>
      <c r="BA85" s="171"/>
      <c r="BB85" s="171"/>
      <c r="BC85" s="171"/>
      <c r="BD85" s="171"/>
      <c r="BE85" s="171"/>
      <c r="BF85" s="172"/>
      <c r="BG85" s="160">
        <f t="shared" ref="BG85" si="143">SUM(AU85:BF85)</f>
        <v>0</v>
      </c>
      <c r="BH85" s="171"/>
      <c r="BI85" s="157">
        <f t="shared" ref="BI85" si="144">AT85+BG85+BH85+(SUMIF($U$8:$AF$8,"&gt;"&amp;$B$4,U85:AF85))</f>
        <v>0</v>
      </c>
      <c r="BJ85" s="143"/>
    </row>
    <row r="86" spans="1:62" s="144" customFormat="1" ht="4.5" customHeight="1" x14ac:dyDescent="0.3">
      <c r="A86" s="140"/>
      <c r="B86" s="141"/>
      <c r="C86" s="141"/>
      <c r="D86" s="121"/>
      <c r="E86" s="141"/>
      <c r="F86" s="141"/>
      <c r="G86" s="142"/>
      <c r="H86" s="141"/>
      <c r="I86" s="142"/>
      <c r="J86" s="142"/>
      <c r="K86" s="142"/>
      <c r="L86" s="171"/>
      <c r="M86" s="171"/>
      <c r="N86" s="171"/>
      <c r="O86" s="171"/>
      <c r="P86" s="171"/>
      <c r="Q86" s="171"/>
      <c r="R86" s="156"/>
      <c r="S86" s="169"/>
      <c r="T86" s="169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0">
        <f t="shared" si="115"/>
        <v>0</v>
      </c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56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160"/>
      <c r="BH86" s="171"/>
      <c r="BI86" s="157"/>
      <c r="BJ86" s="143"/>
    </row>
    <row r="87" spans="1:62" ht="16.5" x14ac:dyDescent="0.2">
      <c r="A87" s="66" t="s">
        <v>115</v>
      </c>
      <c r="B87" s="69"/>
      <c r="C87" s="69"/>
      <c r="D87" s="70"/>
      <c r="E87" s="69"/>
      <c r="F87" s="69"/>
      <c r="G87" s="71"/>
      <c r="H87" s="69"/>
      <c r="I87" s="71"/>
      <c r="J87" s="71"/>
      <c r="K87" s="71"/>
      <c r="L87" s="150">
        <f t="shared" ref="L87:AQ87" si="145">SUM(L63:L85)</f>
        <v>0</v>
      </c>
      <c r="M87" s="150">
        <f t="shared" si="145"/>
        <v>0</v>
      </c>
      <c r="N87" s="150">
        <f t="shared" si="145"/>
        <v>0</v>
      </c>
      <c r="O87" s="150">
        <f t="shared" si="145"/>
        <v>0</v>
      </c>
      <c r="P87" s="150">
        <f t="shared" si="145"/>
        <v>0</v>
      </c>
      <c r="Q87" s="150">
        <f t="shared" si="145"/>
        <v>0</v>
      </c>
      <c r="R87" s="150">
        <f t="shared" si="145"/>
        <v>0</v>
      </c>
      <c r="S87" s="151">
        <f t="shared" si="145"/>
        <v>0</v>
      </c>
      <c r="T87" s="150">
        <f t="shared" si="145"/>
        <v>0</v>
      </c>
      <c r="U87" s="150">
        <f t="shared" si="145"/>
        <v>0</v>
      </c>
      <c r="V87" s="150">
        <f t="shared" si="145"/>
        <v>0</v>
      </c>
      <c r="W87" s="150">
        <f t="shared" si="145"/>
        <v>0</v>
      </c>
      <c r="X87" s="150">
        <f t="shared" si="145"/>
        <v>0</v>
      </c>
      <c r="Y87" s="150">
        <f t="shared" si="145"/>
        <v>0</v>
      </c>
      <c r="Z87" s="150">
        <f t="shared" si="145"/>
        <v>0</v>
      </c>
      <c r="AA87" s="150">
        <f t="shared" si="145"/>
        <v>0</v>
      </c>
      <c r="AB87" s="150">
        <f t="shared" si="145"/>
        <v>0</v>
      </c>
      <c r="AC87" s="150">
        <f t="shared" si="145"/>
        <v>0</v>
      </c>
      <c r="AD87" s="150">
        <f t="shared" si="145"/>
        <v>0</v>
      </c>
      <c r="AE87" s="150">
        <f t="shared" si="145"/>
        <v>0</v>
      </c>
      <c r="AF87" s="150">
        <f t="shared" si="145"/>
        <v>0</v>
      </c>
      <c r="AG87" s="150">
        <f t="shared" si="145"/>
        <v>0</v>
      </c>
      <c r="AH87" s="150">
        <f t="shared" si="145"/>
        <v>0</v>
      </c>
      <c r="AI87" s="150">
        <f t="shared" si="145"/>
        <v>0</v>
      </c>
      <c r="AJ87" s="150">
        <f t="shared" si="145"/>
        <v>0</v>
      </c>
      <c r="AK87" s="150">
        <f t="shared" si="145"/>
        <v>0</v>
      </c>
      <c r="AL87" s="150">
        <f t="shared" si="145"/>
        <v>0</v>
      </c>
      <c r="AM87" s="150">
        <f t="shared" si="145"/>
        <v>0</v>
      </c>
      <c r="AN87" s="150">
        <f t="shared" si="145"/>
        <v>0</v>
      </c>
      <c r="AO87" s="150">
        <f t="shared" si="145"/>
        <v>0</v>
      </c>
      <c r="AP87" s="150">
        <f t="shared" si="145"/>
        <v>0</v>
      </c>
      <c r="AQ87" s="150">
        <f t="shared" si="145"/>
        <v>0</v>
      </c>
      <c r="AR87" s="150">
        <f t="shared" ref="AR87:BI87" si="146">SUM(AR63:AR85)</f>
        <v>0</v>
      </c>
      <c r="AS87" s="150">
        <f t="shared" si="146"/>
        <v>0</v>
      </c>
      <c r="AT87" s="150">
        <f t="shared" si="146"/>
        <v>0</v>
      </c>
      <c r="AU87" s="150">
        <f t="shared" si="146"/>
        <v>0</v>
      </c>
      <c r="AV87" s="150">
        <f t="shared" si="146"/>
        <v>0</v>
      </c>
      <c r="AW87" s="150">
        <f t="shared" si="146"/>
        <v>0</v>
      </c>
      <c r="AX87" s="150">
        <f t="shared" si="146"/>
        <v>0</v>
      </c>
      <c r="AY87" s="150">
        <f t="shared" si="146"/>
        <v>0</v>
      </c>
      <c r="AZ87" s="150">
        <f t="shared" si="146"/>
        <v>0</v>
      </c>
      <c r="BA87" s="150">
        <f t="shared" si="146"/>
        <v>0</v>
      </c>
      <c r="BB87" s="150">
        <f t="shared" si="146"/>
        <v>0</v>
      </c>
      <c r="BC87" s="150">
        <f t="shared" si="146"/>
        <v>0</v>
      </c>
      <c r="BD87" s="150">
        <f t="shared" si="146"/>
        <v>0</v>
      </c>
      <c r="BE87" s="150">
        <f t="shared" si="146"/>
        <v>0</v>
      </c>
      <c r="BF87" s="150">
        <f t="shared" si="146"/>
        <v>0</v>
      </c>
      <c r="BG87" s="150">
        <f t="shared" si="146"/>
        <v>0</v>
      </c>
      <c r="BH87" s="150">
        <f t="shared" si="146"/>
        <v>0</v>
      </c>
      <c r="BI87" s="150">
        <f t="shared" si="146"/>
        <v>0</v>
      </c>
      <c r="BJ87" s="145"/>
    </row>
    <row r="88" spans="1:62" ht="16.5" x14ac:dyDescent="0.3">
      <c r="A88" s="281" t="s">
        <v>129</v>
      </c>
      <c r="B88" s="280"/>
      <c r="C88" s="280"/>
      <c r="D88" s="278"/>
      <c r="E88" s="141"/>
      <c r="F88" s="141"/>
      <c r="G88" s="142"/>
      <c r="H88" s="141"/>
      <c r="I88" s="142"/>
      <c r="J88" s="142"/>
      <c r="K88" s="142"/>
      <c r="L88" s="171"/>
      <c r="M88" s="171"/>
      <c r="N88" s="171"/>
      <c r="O88" s="171"/>
      <c r="P88" s="171"/>
      <c r="Q88" s="171"/>
      <c r="R88" s="286"/>
      <c r="S88" s="279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288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284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285"/>
      <c r="BH88" s="171"/>
      <c r="BI88" s="171"/>
      <c r="BJ88" s="277"/>
    </row>
    <row r="89" spans="1:62" ht="16.5" x14ac:dyDescent="0.3">
      <c r="A89" s="282"/>
      <c r="B89" s="141"/>
      <c r="C89" s="141"/>
      <c r="D89" s="278"/>
      <c r="E89" s="141"/>
      <c r="F89" s="141"/>
      <c r="G89" s="142"/>
      <c r="H89" s="141"/>
      <c r="I89" s="142"/>
      <c r="J89" s="142"/>
      <c r="K89" s="142"/>
      <c r="L89" s="171"/>
      <c r="M89" s="171"/>
      <c r="N89" s="171"/>
      <c r="O89" s="171"/>
      <c r="P89" s="171"/>
      <c r="Q89" s="171"/>
      <c r="R89" s="286"/>
      <c r="S89" s="169">
        <f t="shared" ref="S89" si="147">N89-R89</f>
        <v>0</v>
      </c>
      <c r="T89" s="169">
        <f t="shared" ref="T89" si="148">IF($AH$7="Act", SUMIF($AH$7:$AS$7,"Act",$AH89:$AS89),0)</f>
        <v>0</v>
      </c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289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284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285"/>
      <c r="BH89" s="171"/>
      <c r="BI89" s="171"/>
      <c r="BJ89" s="277"/>
    </row>
    <row r="90" spans="1:62" ht="16.5" x14ac:dyDescent="0.3">
      <c r="A90" s="282"/>
      <c r="B90" s="141"/>
      <c r="C90" s="141"/>
      <c r="D90" s="121"/>
      <c r="E90" s="141"/>
      <c r="F90" s="141"/>
      <c r="G90" s="142"/>
      <c r="H90" s="141"/>
      <c r="I90" s="142"/>
      <c r="J90" s="142"/>
      <c r="K90" s="142"/>
      <c r="L90" s="172"/>
      <c r="M90" s="172"/>
      <c r="N90" s="157"/>
      <c r="O90" s="157"/>
      <c r="P90" s="157"/>
      <c r="Q90" s="157"/>
      <c r="R90" s="156"/>
      <c r="S90" s="169"/>
      <c r="T90" s="169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289"/>
      <c r="AH90" s="171"/>
      <c r="AI90" s="171"/>
      <c r="AJ90" s="171"/>
      <c r="AK90" s="171"/>
      <c r="AL90" s="171"/>
      <c r="AM90" s="171"/>
      <c r="AN90" s="171"/>
      <c r="AO90" s="171"/>
      <c r="AP90" s="171"/>
      <c r="AQ90" s="171"/>
      <c r="AR90" s="171"/>
      <c r="AS90" s="171"/>
      <c r="AT90" s="284"/>
      <c r="AU90" s="171"/>
      <c r="AV90" s="171"/>
      <c r="AW90" s="171"/>
      <c r="AX90" s="171"/>
      <c r="AY90" s="171"/>
      <c r="AZ90" s="171"/>
      <c r="BA90" s="171"/>
      <c r="BB90" s="171"/>
      <c r="BC90" s="171"/>
      <c r="BD90" s="171"/>
      <c r="BE90" s="171"/>
      <c r="BF90" s="171"/>
      <c r="BG90" s="285"/>
      <c r="BH90" s="172"/>
      <c r="BI90" s="172"/>
      <c r="BJ90" s="277"/>
    </row>
    <row r="91" spans="1:62" ht="16.5" x14ac:dyDescent="0.2">
      <c r="A91" s="66" t="s">
        <v>130</v>
      </c>
      <c r="B91" s="69"/>
      <c r="C91" s="69"/>
      <c r="D91" s="70"/>
      <c r="E91" s="69"/>
      <c r="F91" s="69"/>
      <c r="G91" s="71"/>
      <c r="H91" s="69"/>
      <c r="I91" s="71"/>
      <c r="J91" s="71"/>
      <c r="K91" s="71"/>
      <c r="L91" s="150"/>
      <c r="M91" s="150">
        <f>SUM(M88:M90)</f>
        <v>0</v>
      </c>
      <c r="N91" s="150">
        <f t="shared" ref="N91:BJ91" si="149">SUM(N88:N90)</f>
        <v>0</v>
      </c>
      <c r="O91" s="150">
        <f t="shared" si="149"/>
        <v>0</v>
      </c>
      <c r="P91" s="150">
        <f t="shared" si="149"/>
        <v>0</v>
      </c>
      <c r="Q91" s="150">
        <f t="shared" si="149"/>
        <v>0</v>
      </c>
      <c r="R91" s="150">
        <f t="shared" si="149"/>
        <v>0</v>
      </c>
      <c r="S91" s="150">
        <f t="shared" si="149"/>
        <v>0</v>
      </c>
      <c r="T91" s="150">
        <f t="shared" si="149"/>
        <v>0</v>
      </c>
      <c r="U91" s="150">
        <f t="shared" si="149"/>
        <v>0</v>
      </c>
      <c r="V91" s="150">
        <f t="shared" si="149"/>
        <v>0</v>
      </c>
      <c r="W91" s="150">
        <f t="shared" si="149"/>
        <v>0</v>
      </c>
      <c r="X91" s="150">
        <f t="shared" si="149"/>
        <v>0</v>
      </c>
      <c r="Y91" s="150">
        <f t="shared" si="149"/>
        <v>0</v>
      </c>
      <c r="Z91" s="150">
        <f t="shared" si="149"/>
        <v>0</v>
      </c>
      <c r="AA91" s="150">
        <f t="shared" si="149"/>
        <v>0</v>
      </c>
      <c r="AB91" s="150">
        <f t="shared" si="149"/>
        <v>0</v>
      </c>
      <c r="AC91" s="150">
        <f t="shared" si="149"/>
        <v>0</v>
      </c>
      <c r="AD91" s="150">
        <f t="shared" si="149"/>
        <v>0</v>
      </c>
      <c r="AE91" s="150">
        <f t="shared" si="149"/>
        <v>0</v>
      </c>
      <c r="AF91" s="150">
        <f t="shared" si="149"/>
        <v>0</v>
      </c>
      <c r="AG91" s="150">
        <f t="shared" si="149"/>
        <v>0</v>
      </c>
      <c r="AH91" s="150">
        <f t="shared" si="149"/>
        <v>0</v>
      </c>
      <c r="AI91" s="150">
        <f t="shared" si="149"/>
        <v>0</v>
      </c>
      <c r="AJ91" s="150">
        <f t="shared" si="149"/>
        <v>0</v>
      </c>
      <c r="AK91" s="150">
        <f t="shared" si="149"/>
        <v>0</v>
      </c>
      <c r="AL91" s="150">
        <f t="shared" si="149"/>
        <v>0</v>
      </c>
      <c r="AM91" s="150">
        <f t="shared" si="149"/>
        <v>0</v>
      </c>
      <c r="AN91" s="150">
        <f t="shared" si="149"/>
        <v>0</v>
      </c>
      <c r="AO91" s="150">
        <f t="shared" si="149"/>
        <v>0</v>
      </c>
      <c r="AP91" s="150">
        <f t="shared" si="149"/>
        <v>0</v>
      </c>
      <c r="AQ91" s="150">
        <f t="shared" si="149"/>
        <v>0</v>
      </c>
      <c r="AR91" s="150">
        <f t="shared" si="149"/>
        <v>0</v>
      </c>
      <c r="AS91" s="150">
        <f t="shared" si="149"/>
        <v>0</v>
      </c>
      <c r="AT91" s="150">
        <f t="shared" si="149"/>
        <v>0</v>
      </c>
      <c r="AU91" s="150">
        <f t="shared" si="149"/>
        <v>0</v>
      </c>
      <c r="AV91" s="150">
        <f t="shared" si="149"/>
        <v>0</v>
      </c>
      <c r="AW91" s="150">
        <f t="shared" si="149"/>
        <v>0</v>
      </c>
      <c r="AX91" s="150">
        <f t="shared" si="149"/>
        <v>0</v>
      </c>
      <c r="AY91" s="150">
        <f t="shared" si="149"/>
        <v>0</v>
      </c>
      <c r="AZ91" s="150">
        <f t="shared" si="149"/>
        <v>0</v>
      </c>
      <c r="BA91" s="150">
        <f t="shared" si="149"/>
        <v>0</v>
      </c>
      <c r="BB91" s="150">
        <f t="shared" si="149"/>
        <v>0</v>
      </c>
      <c r="BC91" s="150">
        <f t="shared" si="149"/>
        <v>0</v>
      </c>
      <c r="BD91" s="150">
        <f t="shared" si="149"/>
        <v>0</v>
      </c>
      <c r="BE91" s="150">
        <f t="shared" si="149"/>
        <v>0</v>
      </c>
      <c r="BF91" s="150">
        <f t="shared" si="149"/>
        <v>0</v>
      </c>
      <c r="BG91" s="150">
        <f t="shared" si="149"/>
        <v>0</v>
      </c>
      <c r="BH91" s="150">
        <f>+L91</f>
        <v>0</v>
      </c>
      <c r="BI91" s="150">
        <f t="shared" si="149"/>
        <v>0</v>
      </c>
      <c r="BJ91" s="283">
        <f t="shared" si="149"/>
        <v>0</v>
      </c>
    </row>
    <row r="92" spans="1:62" ht="16.5" x14ac:dyDescent="0.3">
      <c r="A92" s="282"/>
      <c r="B92" s="141"/>
      <c r="C92" s="141"/>
      <c r="D92" s="278"/>
      <c r="E92" s="141"/>
      <c r="F92" s="141"/>
      <c r="G92" s="142"/>
      <c r="H92" s="141"/>
      <c r="I92" s="142"/>
      <c r="J92" s="142"/>
      <c r="K92" s="142"/>
      <c r="L92" s="171"/>
      <c r="M92" s="171"/>
      <c r="N92" s="171"/>
      <c r="O92" s="171"/>
      <c r="P92" s="171"/>
      <c r="Q92" s="171"/>
      <c r="R92" s="171"/>
      <c r="S92" s="279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288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284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285"/>
      <c r="BH92" s="171"/>
      <c r="BI92" s="171"/>
      <c r="BJ92" s="277"/>
    </row>
    <row r="93" spans="1:62" ht="16.5" x14ac:dyDescent="0.2">
      <c r="A93" s="140"/>
      <c r="B93" s="141"/>
      <c r="C93" s="141"/>
      <c r="D93" s="278"/>
      <c r="E93" s="141"/>
      <c r="F93" s="141"/>
      <c r="G93" s="142"/>
      <c r="H93" s="141"/>
      <c r="I93" s="142"/>
      <c r="J93" s="142"/>
      <c r="K93" s="142"/>
      <c r="L93" s="171"/>
      <c r="M93" s="171"/>
      <c r="N93" s="171"/>
      <c r="O93" s="171"/>
      <c r="P93" s="171"/>
      <c r="Q93" s="171"/>
      <c r="R93" s="171"/>
      <c r="S93" s="279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289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284"/>
      <c r="AU93" s="171"/>
      <c r="AV93" s="171"/>
      <c r="AW93" s="171"/>
      <c r="AX93" s="171"/>
      <c r="AY93" s="171"/>
      <c r="AZ93" s="171"/>
      <c r="BA93" s="171"/>
      <c r="BB93" s="171"/>
      <c r="BC93" s="171"/>
      <c r="BD93" s="171"/>
      <c r="BE93" s="171"/>
      <c r="BF93" s="171"/>
      <c r="BG93" s="285"/>
      <c r="BH93" s="171"/>
      <c r="BI93" s="171"/>
      <c r="BJ93" s="277"/>
    </row>
    <row r="94" spans="1:62" x14ac:dyDescent="0.2">
      <c r="A94" s="106"/>
      <c r="B94" s="106"/>
      <c r="C94" s="106"/>
      <c r="D94" s="107" t="s">
        <v>104</v>
      </c>
      <c r="E94" s="106"/>
      <c r="F94" s="108"/>
      <c r="G94" s="109"/>
      <c r="H94" s="108"/>
      <c r="I94" s="109"/>
      <c r="J94" s="109"/>
      <c r="K94" s="109"/>
      <c r="L94" s="173"/>
      <c r="M94" s="173"/>
      <c r="N94" s="173">
        <f>M94+L94</f>
        <v>0</v>
      </c>
      <c r="O94" s="173"/>
      <c r="P94" s="173">
        <f t="shared" ref="P94" si="150">AT94+(SUMIF($U$8:$AF$8,"&gt;"&amp;$B$4,U94:AF94))</f>
        <v>0</v>
      </c>
      <c r="Q94" s="173">
        <f>BG94+BH94</f>
        <v>0</v>
      </c>
      <c r="R94" s="173">
        <f t="shared" ref="R94" si="151">SUM(O94:Q94)</f>
        <v>0</v>
      </c>
      <c r="S94" s="173">
        <f>N94-R94</f>
        <v>0</v>
      </c>
      <c r="T94" s="173">
        <f>IF($AH$7="Act", SUMIF($AH$7:$AS$7,"Act",$AH94:$AS94),0)</f>
        <v>0</v>
      </c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0">
        <f t="shared" ref="AG94" si="152">SUM(U94:AF94)</f>
        <v>0</v>
      </c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>
        <f>SUM(AH94:AS94)</f>
        <v>0</v>
      </c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>
        <f>SUM(AU94:BF94)</f>
        <v>0</v>
      </c>
      <c r="BH94" s="173"/>
      <c r="BI94" s="173">
        <f t="shared" ref="BI94" si="153">AT94+BG94+BH94</f>
        <v>0</v>
      </c>
      <c r="BJ94" s="8"/>
    </row>
    <row r="95" spans="1:62" s="74" customFormat="1" ht="16.5" x14ac:dyDescent="0.3">
      <c r="A95" s="75" t="s">
        <v>16</v>
      </c>
      <c r="B95" s="76"/>
      <c r="C95" s="76"/>
      <c r="D95" s="76"/>
      <c r="E95" s="76"/>
      <c r="F95" s="75"/>
      <c r="G95" s="77"/>
      <c r="H95" s="75"/>
      <c r="I95" s="77"/>
      <c r="J95" s="77"/>
      <c r="K95" s="77"/>
      <c r="L95" s="174">
        <f t="shared" ref="L95:AQ95" si="154">L29+L61+L87+L91+L94</f>
        <v>0</v>
      </c>
      <c r="M95" s="174">
        <f t="shared" si="154"/>
        <v>0</v>
      </c>
      <c r="N95" s="174">
        <f t="shared" si="154"/>
        <v>0</v>
      </c>
      <c r="O95" s="174">
        <f t="shared" si="154"/>
        <v>0</v>
      </c>
      <c r="P95" s="174">
        <f t="shared" si="154"/>
        <v>0</v>
      </c>
      <c r="Q95" s="174">
        <f t="shared" si="154"/>
        <v>0</v>
      </c>
      <c r="R95" s="174">
        <f t="shared" si="154"/>
        <v>0</v>
      </c>
      <c r="S95" s="174">
        <f t="shared" si="154"/>
        <v>0</v>
      </c>
      <c r="T95" s="174">
        <f t="shared" si="154"/>
        <v>0</v>
      </c>
      <c r="U95" s="174">
        <f t="shared" si="154"/>
        <v>0</v>
      </c>
      <c r="V95" s="174">
        <f t="shared" si="154"/>
        <v>0</v>
      </c>
      <c r="W95" s="174">
        <f t="shared" si="154"/>
        <v>0</v>
      </c>
      <c r="X95" s="174">
        <f t="shared" si="154"/>
        <v>0</v>
      </c>
      <c r="Y95" s="174">
        <f t="shared" si="154"/>
        <v>0</v>
      </c>
      <c r="Z95" s="174">
        <f t="shared" si="154"/>
        <v>0</v>
      </c>
      <c r="AA95" s="174">
        <f t="shared" si="154"/>
        <v>0</v>
      </c>
      <c r="AB95" s="174">
        <f t="shared" si="154"/>
        <v>0</v>
      </c>
      <c r="AC95" s="174">
        <f t="shared" si="154"/>
        <v>0</v>
      </c>
      <c r="AD95" s="174">
        <f t="shared" si="154"/>
        <v>0</v>
      </c>
      <c r="AE95" s="174">
        <f t="shared" si="154"/>
        <v>0</v>
      </c>
      <c r="AF95" s="174">
        <f t="shared" si="154"/>
        <v>0</v>
      </c>
      <c r="AG95" s="174">
        <f t="shared" si="154"/>
        <v>0</v>
      </c>
      <c r="AH95" s="174">
        <f t="shared" si="154"/>
        <v>0</v>
      </c>
      <c r="AI95" s="174">
        <f t="shared" si="154"/>
        <v>0</v>
      </c>
      <c r="AJ95" s="174">
        <f t="shared" si="154"/>
        <v>0</v>
      </c>
      <c r="AK95" s="174">
        <f t="shared" si="154"/>
        <v>0</v>
      </c>
      <c r="AL95" s="174">
        <f t="shared" si="154"/>
        <v>0</v>
      </c>
      <c r="AM95" s="174">
        <f t="shared" si="154"/>
        <v>0</v>
      </c>
      <c r="AN95" s="174">
        <f t="shared" si="154"/>
        <v>0</v>
      </c>
      <c r="AO95" s="174">
        <f t="shared" si="154"/>
        <v>0</v>
      </c>
      <c r="AP95" s="174">
        <f t="shared" si="154"/>
        <v>0</v>
      </c>
      <c r="AQ95" s="174">
        <f t="shared" si="154"/>
        <v>0</v>
      </c>
      <c r="AR95" s="174">
        <f t="shared" ref="AR95:BI95" si="155">AR29+AR61+AR87+AR91+AR94</f>
        <v>0</v>
      </c>
      <c r="AS95" s="174">
        <f t="shared" si="155"/>
        <v>0</v>
      </c>
      <c r="AT95" s="174">
        <f t="shared" si="155"/>
        <v>0</v>
      </c>
      <c r="AU95" s="174">
        <f t="shared" si="155"/>
        <v>0</v>
      </c>
      <c r="AV95" s="174">
        <f t="shared" si="155"/>
        <v>0</v>
      </c>
      <c r="AW95" s="174">
        <f t="shared" si="155"/>
        <v>0</v>
      </c>
      <c r="AX95" s="174">
        <f t="shared" si="155"/>
        <v>0</v>
      </c>
      <c r="AY95" s="174">
        <f t="shared" si="155"/>
        <v>0</v>
      </c>
      <c r="AZ95" s="174">
        <f t="shared" si="155"/>
        <v>0</v>
      </c>
      <c r="BA95" s="174">
        <f t="shared" si="155"/>
        <v>0</v>
      </c>
      <c r="BB95" s="174">
        <f t="shared" si="155"/>
        <v>0</v>
      </c>
      <c r="BC95" s="174">
        <f t="shared" si="155"/>
        <v>0</v>
      </c>
      <c r="BD95" s="174">
        <f t="shared" si="155"/>
        <v>0</v>
      </c>
      <c r="BE95" s="174">
        <f t="shared" si="155"/>
        <v>0</v>
      </c>
      <c r="BF95" s="174">
        <f t="shared" si="155"/>
        <v>0</v>
      </c>
      <c r="BG95" s="174">
        <f t="shared" si="155"/>
        <v>0</v>
      </c>
      <c r="BH95" s="174">
        <f t="shared" si="155"/>
        <v>0</v>
      </c>
      <c r="BI95" s="174">
        <f t="shared" si="155"/>
        <v>0</v>
      </c>
      <c r="BJ95" s="73"/>
    </row>
    <row r="96" spans="1:62" x14ac:dyDescent="0.2">
      <c r="A96" s="67"/>
      <c r="B96" s="67"/>
      <c r="C96" s="67"/>
      <c r="D96" s="67"/>
      <c r="E96" s="67"/>
      <c r="F96" s="78"/>
      <c r="G96" s="11"/>
      <c r="H96" s="78"/>
      <c r="I96" s="11"/>
      <c r="J96" s="11"/>
      <c r="K96" s="11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79"/>
    </row>
    <row r="97" spans="1:61" hidden="1" x14ac:dyDescent="0.2">
      <c r="A97" s="80" t="s">
        <v>37</v>
      </c>
      <c r="B97" s="80"/>
      <c r="C97" s="80"/>
      <c r="D97" s="80"/>
      <c r="E97" s="80"/>
      <c r="F97" s="81"/>
      <c r="G97" s="82"/>
      <c r="H97" s="81"/>
      <c r="I97" s="82"/>
      <c r="J97" s="82"/>
      <c r="K97" s="82"/>
      <c r="L97" s="176"/>
      <c r="M97" s="176"/>
      <c r="N97" s="176"/>
      <c r="O97" s="176"/>
      <c r="P97" s="176"/>
      <c r="Q97" s="176"/>
      <c r="R97" s="176"/>
      <c r="S97" s="176"/>
      <c r="T97" s="176"/>
      <c r="U97" s="176" t="e">
        <f>AH95/U95</f>
        <v>#DIV/0!</v>
      </c>
      <c r="V97" s="176" t="e">
        <f t="shared" ref="V97:AF97" si="156">AI95/V95</f>
        <v>#DIV/0!</v>
      </c>
      <c r="W97" s="176" t="e">
        <f t="shared" si="156"/>
        <v>#DIV/0!</v>
      </c>
      <c r="X97" s="176" t="e">
        <f t="shared" si="156"/>
        <v>#DIV/0!</v>
      </c>
      <c r="Y97" s="176" t="e">
        <f t="shared" si="156"/>
        <v>#DIV/0!</v>
      </c>
      <c r="Z97" s="176" t="e">
        <f t="shared" si="156"/>
        <v>#DIV/0!</v>
      </c>
      <c r="AA97" s="176" t="e">
        <f t="shared" si="156"/>
        <v>#DIV/0!</v>
      </c>
      <c r="AB97" s="176" t="e">
        <f t="shared" si="156"/>
        <v>#DIV/0!</v>
      </c>
      <c r="AC97" s="176" t="e">
        <f t="shared" si="156"/>
        <v>#DIV/0!</v>
      </c>
      <c r="AD97" s="176" t="e">
        <f t="shared" si="156"/>
        <v>#DIV/0!</v>
      </c>
      <c r="AE97" s="176" t="e">
        <f t="shared" si="156"/>
        <v>#DIV/0!</v>
      </c>
      <c r="AF97" s="176" t="e">
        <f t="shared" si="156"/>
        <v>#DIV/0!</v>
      </c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</row>
    <row r="98" spans="1:61" x14ac:dyDescent="0.2">
      <c r="L98" s="177"/>
      <c r="M98" s="177"/>
      <c r="N98" s="177"/>
      <c r="O98" s="177"/>
      <c r="P98" s="177"/>
      <c r="Q98" s="178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7"/>
      <c r="AS98" s="177"/>
      <c r="AT98" s="177"/>
      <c r="AU98" s="177"/>
      <c r="AV98" s="177"/>
      <c r="AW98" s="177"/>
      <c r="AX98" s="177"/>
      <c r="AY98" s="177"/>
      <c r="AZ98" s="177"/>
      <c r="BA98" s="177"/>
      <c r="BB98" s="177"/>
      <c r="BC98" s="177"/>
      <c r="BD98" s="177"/>
      <c r="BE98" s="177"/>
      <c r="BF98" s="177"/>
      <c r="BG98" s="177"/>
      <c r="BH98" s="177"/>
      <c r="BI98" s="177"/>
    </row>
    <row r="99" spans="1:61" x14ac:dyDescent="0.2">
      <c r="L99" s="177"/>
      <c r="M99" s="177"/>
      <c r="N99" s="177"/>
      <c r="O99" s="177"/>
      <c r="P99" s="177"/>
      <c r="Q99" s="178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</row>
    <row r="100" spans="1:61" x14ac:dyDescent="0.2">
      <c r="L100" s="177"/>
      <c r="M100" s="177"/>
      <c r="N100" s="177"/>
      <c r="O100" s="177"/>
      <c r="P100" s="177"/>
      <c r="Q100" s="178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>
        <v>4603780</v>
      </c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77"/>
      <c r="BD100" s="177"/>
      <c r="BE100" s="177"/>
      <c r="BF100" s="177"/>
      <c r="BG100" s="177"/>
      <c r="BH100" s="177"/>
      <c r="BI100" s="177"/>
    </row>
    <row r="101" spans="1:61" x14ac:dyDescent="0.2">
      <c r="L101" s="177"/>
      <c r="M101" s="177"/>
      <c r="N101" s="177"/>
      <c r="O101" s="177"/>
      <c r="P101" s="177"/>
      <c r="Q101" s="178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>
        <f>+AG100-AG95</f>
        <v>4603780</v>
      </c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77"/>
      <c r="AT101" s="177"/>
      <c r="AU101" s="177"/>
      <c r="AV101" s="177"/>
      <c r="AW101" s="177"/>
      <c r="AX101" s="177"/>
      <c r="AY101" s="177"/>
      <c r="AZ101" s="177"/>
      <c r="BA101" s="177"/>
      <c r="BB101" s="177"/>
      <c r="BC101" s="177"/>
      <c r="BD101" s="177"/>
      <c r="BE101" s="177"/>
      <c r="BF101" s="177"/>
      <c r="BG101" s="177"/>
      <c r="BH101" s="177"/>
      <c r="BI101" s="177"/>
    </row>
    <row r="102" spans="1:61" x14ac:dyDescent="0.2">
      <c r="L102" s="177"/>
      <c r="M102" s="177"/>
      <c r="N102" s="177"/>
      <c r="O102" s="177"/>
      <c r="P102" s="177"/>
      <c r="Q102" s="178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177"/>
      <c r="AQ102" s="177"/>
      <c r="AR102" s="177"/>
      <c r="AS102" s="177"/>
      <c r="AT102" s="177"/>
      <c r="AU102" s="177"/>
      <c r="AV102" s="177"/>
      <c r="AW102" s="177"/>
      <c r="AX102" s="177"/>
      <c r="AY102" s="177"/>
      <c r="AZ102" s="177"/>
      <c r="BA102" s="177"/>
      <c r="BB102" s="177"/>
      <c r="BC102" s="177"/>
      <c r="BD102" s="177"/>
      <c r="BE102" s="177"/>
      <c r="BF102" s="177"/>
      <c r="BG102" s="177"/>
      <c r="BH102" s="177"/>
      <c r="BI102" s="177"/>
    </row>
    <row r="103" spans="1:61" x14ac:dyDescent="0.2">
      <c r="L103" s="177"/>
      <c r="M103" s="177"/>
      <c r="N103" s="177"/>
      <c r="O103" s="177"/>
      <c r="P103" s="177"/>
      <c r="Q103" s="178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</row>
    <row r="104" spans="1:61" x14ac:dyDescent="0.2">
      <c r="I104" s="10"/>
      <c r="J104" s="10"/>
      <c r="K104" s="10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77"/>
      <c r="AQ104" s="177"/>
      <c r="AR104" s="177"/>
      <c r="AS104" s="177"/>
      <c r="AT104" s="177"/>
      <c r="AU104" s="177"/>
      <c r="AV104" s="177"/>
      <c r="AW104" s="177"/>
      <c r="AX104" s="177"/>
      <c r="AY104" s="177"/>
      <c r="AZ104" s="177"/>
      <c r="BA104" s="177"/>
      <c r="BB104" s="177"/>
      <c r="BC104" s="177"/>
      <c r="BD104" s="177"/>
      <c r="BE104" s="177"/>
      <c r="BF104" s="177"/>
      <c r="BG104" s="177"/>
      <c r="BH104" s="177"/>
      <c r="BI104" s="177"/>
    </row>
    <row r="105" spans="1:61" x14ac:dyDescent="0.2">
      <c r="H105" s="80"/>
      <c r="I105" s="80"/>
      <c r="J105" s="89"/>
      <c r="K105" s="83"/>
      <c r="L105" s="12"/>
      <c r="M105" s="12"/>
      <c r="N105" s="12"/>
      <c r="O105" s="12"/>
      <c r="P105" s="12"/>
      <c r="Q105" s="12"/>
      <c r="R105" s="177"/>
      <c r="S105" s="12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2"/>
      <c r="AI105" s="12"/>
      <c r="AJ105" s="12"/>
      <c r="AK105" s="12"/>
      <c r="AL105" s="12"/>
      <c r="AM105" s="12"/>
      <c r="AN105" s="12"/>
      <c r="AO105" s="12"/>
      <c r="AP105" s="177"/>
      <c r="AQ105" s="177"/>
      <c r="AR105" s="177"/>
      <c r="AS105" s="177"/>
      <c r="AT105" s="177"/>
      <c r="AU105" s="177"/>
      <c r="AV105" s="177"/>
      <c r="AW105" s="177"/>
      <c r="AX105" s="177"/>
      <c r="AY105" s="177"/>
      <c r="AZ105" s="177"/>
      <c r="BA105" s="177"/>
      <c r="BB105" s="177"/>
      <c r="BC105" s="177"/>
      <c r="BD105" s="177"/>
      <c r="BE105" s="177"/>
      <c r="BF105" s="177"/>
      <c r="BG105" s="177"/>
      <c r="BH105" s="177"/>
      <c r="BI105" s="177"/>
    </row>
    <row r="106" spans="1:61" x14ac:dyDescent="0.2">
      <c r="H106" s="80"/>
      <c r="I106" s="80"/>
      <c r="J106" s="89"/>
      <c r="K106" s="83"/>
      <c r="L106" s="12"/>
      <c r="M106" s="12"/>
      <c r="N106" s="12"/>
      <c r="O106" s="12"/>
      <c r="P106" s="12"/>
      <c r="Q106" s="12"/>
      <c r="R106" s="177"/>
      <c r="S106" s="12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2"/>
      <c r="AI106" s="12"/>
      <c r="AJ106" s="12"/>
      <c r="AK106" s="12"/>
      <c r="AL106" s="12"/>
      <c r="AM106" s="12"/>
      <c r="AN106" s="12"/>
      <c r="AO106" s="12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  <c r="BI106" s="177"/>
    </row>
    <row r="107" spans="1:61" x14ac:dyDescent="0.2">
      <c r="H107" s="80"/>
      <c r="I107" s="80"/>
      <c r="J107" s="89"/>
      <c r="K107" s="83"/>
      <c r="L107" s="12"/>
      <c r="M107" s="12"/>
      <c r="N107" s="12"/>
      <c r="O107" s="12"/>
      <c r="P107" s="12"/>
      <c r="Q107" s="12"/>
      <c r="R107" s="177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77"/>
      <c r="AQ107" s="177"/>
      <c r="AR107" s="177"/>
      <c r="AS107" s="177"/>
      <c r="AT107" s="177"/>
      <c r="AU107" s="177"/>
      <c r="AV107" s="177"/>
      <c r="AW107" s="177"/>
      <c r="AX107" s="177"/>
      <c r="AY107" s="177"/>
      <c r="AZ107" s="177"/>
      <c r="BA107" s="177"/>
      <c r="BB107" s="177"/>
      <c r="BC107" s="177"/>
      <c r="BD107" s="177"/>
      <c r="BE107" s="177"/>
      <c r="BF107" s="177"/>
      <c r="BG107" s="177"/>
      <c r="BH107" s="177"/>
      <c r="BI107" s="177"/>
    </row>
    <row r="108" spans="1:61" ht="15" x14ac:dyDescent="0.35">
      <c r="H108" s="80"/>
      <c r="I108" s="80"/>
      <c r="J108" s="86"/>
      <c r="K108" s="87"/>
      <c r="L108" s="95"/>
      <c r="M108" s="12"/>
      <c r="N108" s="95"/>
      <c r="O108" s="12"/>
      <c r="P108" s="185"/>
      <c r="Q108" s="185"/>
      <c r="R108" s="177"/>
      <c r="S108" s="185"/>
      <c r="T108" s="12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12"/>
      <c r="AI108" s="12"/>
      <c r="AJ108" s="12"/>
      <c r="AK108" s="12"/>
      <c r="AL108" s="12"/>
      <c r="AM108" s="12"/>
      <c r="AN108" s="12"/>
      <c r="AO108" s="12"/>
      <c r="AP108" s="177"/>
      <c r="AQ108" s="177"/>
      <c r="AR108" s="177"/>
      <c r="AS108" s="177"/>
      <c r="AT108" s="177"/>
      <c r="AU108" s="177"/>
      <c r="AV108" s="177"/>
      <c r="AW108" s="177"/>
      <c r="AX108" s="177"/>
      <c r="AY108" s="177"/>
      <c r="AZ108" s="177"/>
      <c r="BA108" s="177"/>
      <c r="BB108" s="177"/>
      <c r="BC108" s="177"/>
      <c r="BD108" s="177"/>
      <c r="BE108" s="177"/>
      <c r="BF108" s="177"/>
      <c r="BG108" s="177"/>
      <c r="BH108" s="177"/>
      <c r="BI108" s="177"/>
    </row>
    <row r="109" spans="1:61" x14ac:dyDescent="0.2">
      <c r="H109" s="80"/>
      <c r="I109" s="80"/>
      <c r="J109" s="80"/>
      <c r="K109" s="83"/>
      <c r="L109" s="83"/>
      <c r="M109" s="84"/>
      <c r="N109" s="83"/>
      <c r="O109" s="51"/>
      <c r="P109" s="51"/>
      <c r="Q109" s="51"/>
      <c r="S109" s="51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51"/>
      <c r="AI109" s="51"/>
      <c r="AJ109" s="51"/>
      <c r="AK109" s="51"/>
      <c r="AL109" s="51"/>
      <c r="AM109" s="51"/>
      <c r="AN109" s="51"/>
      <c r="AO109" s="51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1:61" x14ac:dyDescent="0.2">
      <c r="H110" s="80"/>
      <c r="I110" s="80"/>
      <c r="J110" s="80"/>
      <c r="K110" s="80"/>
      <c r="L110" s="51"/>
      <c r="M110" s="84"/>
      <c r="N110" s="51"/>
      <c r="O110" s="51"/>
      <c r="P110" s="51"/>
      <c r="Q110" s="51"/>
      <c r="S110" s="51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51"/>
      <c r="AI110" s="51"/>
      <c r="AJ110" s="51"/>
      <c r="AK110" s="51"/>
      <c r="AL110" s="51"/>
      <c r="AM110" s="51"/>
      <c r="AN110" s="51"/>
      <c r="AO110" s="51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1:61" ht="13.5" x14ac:dyDescent="0.25">
      <c r="H111" s="80"/>
      <c r="I111" s="80"/>
      <c r="J111" s="80"/>
      <c r="K111" s="80"/>
      <c r="L111" s="90"/>
      <c r="M111" s="146"/>
      <c r="N111" s="91"/>
      <c r="O111" s="91"/>
      <c r="P111" s="91"/>
      <c r="Q111" s="183"/>
      <c r="S111" s="51"/>
      <c r="T111" s="267"/>
      <c r="U111" s="267"/>
      <c r="V111" s="267"/>
      <c r="W111" s="267"/>
      <c r="X111" s="267"/>
      <c r="Y111" s="267"/>
      <c r="Z111" s="267"/>
      <c r="AA111" s="92"/>
      <c r="AB111" s="92"/>
      <c r="AC111" s="92"/>
      <c r="AD111" s="92"/>
      <c r="AE111" s="92"/>
      <c r="AF111" s="92"/>
      <c r="AG111" s="92"/>
      <c r="AH111" s="51"/>
      <c r="AI111" s="51"/>
      <c r="AJ111" s="51"/>
      <c r="AK111" s="51"/>
      <c r="AL111" s="51"/>
      <c r="AM111" s="51"/>
      <c r="AN111" s="51"/>
      <c r="AO111" s="51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1:61" x14ac:dyDescent="0.2">
      <c r="H112" s="80"/>
      <c r="I112" s="80"/>
      <c r="J112" s="51"/>
      <c r="K112" s="80"/>
      <c r="L112" s="90"/>
      <c r="M112" s="93"/>
      <c r="N112" s="91"/>
      <c r="O112" s="91"/>
      <c r="P112" s="91"/>
      <c r="Q112" s="183"/>
      <c r="S112" s="51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51"/>
      <c r="AI112" s="51"/>
      <c r="AJ112" s="51"/>
      <c r="AK112" s="51"/>
      <c r="AL112" s="51"/>
      <c r="AM112" s="51"/>
      <c r="AN112" s="51"/>
      <c r="AO112" s="51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8:61" ht="15" x14ac:dyDescent="0.35">
      <c r="H113" s="80"/>
      <c r="I113" s="80"/>
      <c r="J113" s="80"/>
      <c r="K113" s="80"/>
      <c r="L113" s="85"/>
      <c r="M113" s="94"/>
      <c r="N113" s="51"/>
      <c r="O113" s="51"/>
      <c r="P113" s="51"/>
      <c r="Q113" s="183"/>
      <c r="R113" s="184"/>
      <c r="S113" s="51"/>
      <c r="T113" s="12"/>
      <c r="U113" s="12"/>
      <c r="V113" s="12"/>
      <c r="W113" s="12"/>
      <c r="X113" s="12"/>
      <c r="Y113" s="12"/>
      <c r="Z113" s="12"/>
      <c r="AA113" s="95"/>
      <c r="AB113" s="95"/>
      <c r="AC113" s="95"/>
      <c r="AD113" s="95"/>
      <c r="AE113" s="95"/>
      <c r="AF113" s="95"/>
      <c r="AG113" s="95"/>
      <c r="AH113" s="51"/>
      <c r="AI113" s="51"/>
      <c r="AJ113" s="51"/>
      <c r="AK113" s="51"/>
      <c r="AL113" s="51"/>
      <c r="AM113" s="51"/>
      <c r="AN113" s="51"/>
      <c r="AO113" s="51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8:61" x14ac:dyDescent="0.2">
      <c r="H114" s="80"/>
      <c r="I114" s="80"/>
      <c r="J114" s="80"/>
      <c r="K114" s="80"/>
      <c r="L114" s="51"/>
      <c r="M114" s="88"/>
      <c r="N114" s="51"/>
      <c r="O114" s="51"/>
      <c r="P114" s="51"/>
      <c r="Q114" s="51"/>
      <c r="S114" s="51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51"/>
      <c r="AI114" s="51"/>
      <c r="AJ114" s="51"/>
      <c r="AK114" s="51"/>
      <c r="AL114" s="51"/>
      <c r="AM114" s="51"/>
      <c r="AN114" s="51"/>
      <c r="AO114" s="51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8:61" x14ac:dyDescent="0.2">
      <c r="H115" s="80"/>
      <c r="I115" s="80"/>
      <c r="J115" s="80"/>
      <c r="K115" s="80"/>
      <c r="L115" s="51"/>
      <c r="M115" s="88"/>
      <c r="N115" s="51"/>
      <c r="O115" s="51"/>
      <c r="P115" s="51"/>
      <c r="Q115" s="51"/>
      <c r="S115" s="90"/>
      <c r="T115" s="268"/>
      <c r="U115" s="268"/>
      <c r="V115" s="268"/>
      <c r="W115" s="268"/>
      <c r="X115" s="268"/>
      <c r="Y115" s="268"/>
      <c r="Z115" s="268"/>
      <c r="AA115" s="96"/>
      <c r="AB115" s="96"/>
      <c r="AC115" s="96"/>
      <c r="AD115" s="96"/>
      <c r="AE115" s="96"/>
      <c r="AF115" s="96"/>
      <c r="AG115" s="96"/>
      <c r="AH115" s="91"/>
      <c r="AI115" s="91"/>
      <c r="AJ115" s="91"/>
      <c r="AK115" s="51"/>
      <c r="AL115" s="51"/>
      <c r="AM115" s="51"/>
      <c r="AN115" s="51"/>
      <c r="AO115" s="51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8:61" x14ac:dyDescent="0.2">
      <c r="H116" s="80"/>
      <c r="I116" s="80"/>
      <c r="J116" s="80"/>
      <c r="K116" s="80"/>
      <c r="L116" s="91"/>
      <c r="M116" s="269"/>
      <c r="N116" s="91"/>
      <c r="O116" s="91"/>
      <c r="P116" s="91"/>
      <c r="Q116" s="51"/>
      <c r="S116" s="91"/>
      <c r="T116" s="269"/>
      <c r="U116" s="269"/>
      <c r="V116" s="269"/>
      <c r="W116" s="269"/>
      <c r="X116" s="269"/>
      <c r="Y116" s="269"/>
      <c r="Z116" s="269"/>
      <c r="AA116" s="269"/>
      <c r="AB116" s="269"/>
      <c r="AC116" s="269"/>
      <c r="AD116" s="269"/>
      <c r="AE116" s="269"/>
      <c r="AF116" s="269"/>
      <c r="AG116" s="269"/>
      <c r="AH116" s="91"/>
      <c r="AI116" s="91"/>
      <c r="AJ116" s="91"/>
      <c r="AK116" s="51"/>
      <c r="AL116" s="51"/>
      <c r="AM116" s="51"/>
      <c r="AN116" s="51"/>
      <c r="AO116" s="51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8:61" x14ac:dyDescent="0.2">
      <c r="H117" s="80"/>
      <c r="I117" s="80"/>
      <c r="J117" s="80"/>
      <c r="K117" s="80"/>
      <c r="L117" s="91"/>
      <c r="M117" s="269"/>
      <c r="N117" s="91"/>
      <c r="O117" s="91"/>
      <c r="P117" s="91"/>
      <c r="Q117" s="51"/>
      <c r="S117" s="51"/>
      <c r="T117" s="270"/>
      <c r="U117" s="270"/>
      <c r="V117" s="270"/>
      <c r="W117" s="270"/>
      <c r="X117" s="270"/>
      <c r="Y117" s="270"/>
      <c r="Z117" s="270"/>
      <c r="AA117" s="270"/>
      <c r="AB117" s="270"/>
      <c r="AC117" s="270"/>
      <c r="AD117" s="270"/>
      <c r="AE117" s="270"/>
      <c r="AF117" s="270"/>
      <c r="AG117" s="270"/>
      <c r="AH117" s="51"/>
      <c r="AI117" s="51"/>
      <c r="AJ117" s="51"/>
      <c r="AK117" s="51"/>
      <c r="AL117" s="51"/>
      <c r="AM117" s="51"/>
      <c r="AN117" s="51"/>
      <c r="AO117" s="51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8:61" x14ac:dyDescent="0.2">
      <c r="H118" s="80"/>
      <c r="I118" s="80"/>
      <c r="J118" s="80"/>
      <c r="K118" s="80"/>
      <c r="L118" s="51"/>
      <c r="M118" s="271"/>
      <c r="N118" s="51"/>
      <c r="O118" s="51"/>
      <c r="P118" s="51"/>
      <c r="Q118" s="51"/>
      <c r="S118" s="51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51"/>
      <c r="AI118" s="51"/>
      <c r="AJ118" s="51"/>
      <c r="AK118" s="51"/>
      <c r="AL118" s="51"/>
      <c r="AM118" s="51"/>
      <c r="AN118" s="51"/>
      <c r="AO118" s="51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8:61" x14ac:dyDescent="0.2">
      <c r="H119" s="80"/>
      <c r="I119" s="80"/>
      <c r="J119" s="80"/>
      <c r="K119" s="80"/>
      <c r="L119" s="51"/>
      <c r="M119" s="51"/>
      <c r="N119" s="51"/>
      <c r="O119" s="51"/>
      <c r="P119" s="51"/>
      <c r="Q119" s="51"/>
      <c r="S119" s="51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51"/>
      <c r="AI119" s="51"/>
      <c r="AJ119" s="51"/>
      <c r="AK119" s="51"/>
      <c r="AL119" s="51"/>
      <c r="AM119" s="51"/>
      <c r="AN119" s="51"/>
      <c r="AO119" s="51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8:61" x14ac:dyDescent="0.2">
      <c r="H120" s="80"/>
      <c r="I120" s="80"/>
      <c r="J120" s="80"/>
      <c r="K120" s="80"/>
      <c r="L120" s="51"/>
      <c r="M120" s="51"/>
      <c r="N120" s="51"/>
      <c r="O120" s="51"/>
      <c r="P120" s="51"/>
      <c r="Q120" s="51"/>
      <c r="S120" s="91"/>
      <c r="T120" s="269"/>
      <c r="U120" s="269"/>
      <c r="V120" s="269"/>
      <c r="W120" s="269"/>
      <c r="X120" s="269"/>
      <c r="Y120" s="269"/>
      <c r="Z120" s="269"/>
      <c r="AA120" s="269"/>
      <c r="AB120" s="269"/>
      <c r="AC120" s="269"/>
      <c r="AD120" s="269"/>
      <c r="AE120" s="269"/>
      <c r="AF120" s="269"/>
      <c r="AG120" s="269"/>
      <c r="AH120" s="91"/>
      <c r="AI120" s="91"/>
      <c r="AJ120" s="91"/>
      <c r="AK120" s="51"/>
      <c r="AL120" s="51"/>
      <c r="AM120" s="51"/>
      <c r="AN120" s="51"/>
      <c r="AO120" s="51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8:61" x14ac:dyDescent="0.2">
      <c r="S121" s="91"/>
      <c r="T121" s="269"/>
      <c r="U121" s="269"/>
      <c r="V121" s="269"/>
      <c r="W121" s="269"/>
      <c r="X121" s="269"/>
      <c r="Y121" s="269"/>
      <c r="Z121" s="269"/>
      <c r="AA121" s="269"/>
      <c r="AB121" s="269"/>
      <c r="AC121" s="269"/>
      <c r="AD121" s="269"/>
      <c r="AE121" s="269"/>
      <c r="AF121" s="269"/>
      <c r="AG121" s="269"/>
      <c r="AH121" s="91"/>
      <c r="AI121" s="91"/>
      <c r="AJ121" s="91"/>
      <c r="AK121" s="51"/>
      <c r="AL121" s="51"/>
      <c r="AM121" s="51"/>
      <c r="AN121" s="51"/>
      <c r="AO121" s="51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8:61" x14ac:dyDescent="0.2"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51"/>
      <c r="T122" s="271"/>
      <c r="U122" s="271"/>
      <c r="V122" s="271"/>
      <c r="W122" s="271"/>
      <c r="X122" s="271"/>
      <c r="Y122" s="271"/>
      <c r="Z122" s="271"/>
      <c r="AA122" s="271"/>
      <c r="AB122" s="271"/>
      <c r="AC122" s="271"/>
      <c r="AD122" s="271"/>
      <c r="AE122" s="271"/>
      <c r="AF122" s="271"/>
      <c r="AG122" s="271"/>
      <c r="AH122" s="51"/>
      <c r="AI122" s="51"/>
      <c r="AJ122" s="51"/>
      <c r="AK122" s="51"/>
      <c r="AL122" s="51"/>
      <c r="AM122" s="51"/>
      <c r="AN122" s="51"/>
      <c r="AO122" s="51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</sheetData>
  <sheetProtection insertRows="0" deleteRows="0"/>
  <mergeCells count="17">
    <mergeCell ref="H6:K7"/>
    <mergeCell ref="L6:N7"/>
    <mergeCell ref="O6:R7"/>
    <mergeCell ref="S6:S8"/>
    <mergeCell ref="T6:T8"/>
    <mergeCell ref="G6:G8"/>
    <mergeCell ref="A6:A8"/>
    <mergeCell ref="B6:B8"/>
    <mergeCell ref="D6:D8"/>
    <mergeCell ref="E6:E8"/>
    <mergeCell ref="F6:F8"/>
    <mergeCell ref="BH6:BH8"/>
    <mergeCell ref="BI6:BI8"/>
    <mergeCell ref="U6:AG6"/>
    <mergeCell ref="BJ6:BJ8"/>
    <mergeCell ref="AH6:AT6"/>
    <mergeCell ref="AU6:BG6"/>
  </mergeCells>
  <phoneticPr fontId="25" type="noConversion"/>
  <conditionalFormatting sqref="D94">
    <cfRule type="expression" dxfId="93" priority="130">
      <formula>$N$94&lt;-0.5</formula>
    </cfRule>
  </conditionalFormatting>
  <conditionalFormatting sqref="F10 F25:F28">
    <cfRule type="cellIs" dxfId="92" priority="127" stopIfTrue="1" operator="equal">
      <formula>"Major Delay"</formula>
    </cfRule>
    <cfRule type="cellIs" dxfId="91" priority="128" stopIfTrue="1" operator="equal">
      <formula>"On Schedule"</formula>
    </cfRule>
    <cfRule type="cellIs" dxfId="90" priority="129" stopIfTrue="1" operator="equal">
      <formula>"Some Delay"</formula>
    </cfRule>
  </conditionalFormatting>
  <conditionalFormatting sqref="E4">
    <cfRule type="containsText" dxfId="89" priority="126" operator="containsText" text="OVERSPEND">
      <formula>NOT(ISERROR(SEARCH("OVERSPEND",E4)))</formula>
    </cfRule>
  </conditionalFormatting>
  <conditionalFormatting sqref="F64:F74 F53:F59">
    <cfRule type="cellIs" dxfId="88" priority="120" stopIfTrue="1" operator="equal">
      <formula>"Major Delay"</formula>
    </cfRule>
    <cfRule type="cellIs" dxfId="87" priority="121" stopIfTrue="1" operator="equal">
      <formula>"On Schedule"</formula>
    </cfRule>
    <cfRule type="cellIs" dxfId="86" priority="122" stopIfTrue="1" operator="equal">
      <formula>"Some Delay"</formula>
    </cfRule>
  </conditionalFormatting>
  <conditionalFormatting sqref="F94:F120 F85:F86 F10 F25:F30 F64:F74 F53:F61">
    <cfRule type="cellIs" dxfId="85" priority="119" operator="equal">
      <formula>"Completed"</formula>
    </cfRule>
  </conditionalFormatting>
  <conditionalFormatting sqref="F62">
    <cfRule type="cellIs" dxfId="84" priority="82" operator="equal">
      <formula>"Completed"</formula>
    </cfRule>
  </conditionalFormatting>
  <conditionalFormatting sqref="F87:F90 F92:F93">
    <cfRule type="cellIs" dxfId="83" priority="81" operator="equal">
      <formula>"Completed"</formula>
    </cfRule>
  </conditionalFormatting>
  <conditionalFormatting sqref="F63">
    <cfRule type="cellIs" dxfId="82" priority="78" stopIfTrue="1" operator="equal">
      <formula>"Major Delay"</formula>
    </cfRule>
    <cfRule type="cellIs" dxfId="81" priority="79" stopIfTrue="1" operator="equal">
      <formula>"On Schedule"</formula>
    </cfRule>
    <cfRule type="cellIs" dxfId="80" priority="80" stopIfTrue="1" operator="equal">
      <formula>"Some Delay"</formula>
    </cfRule>
  </conditionalFormatting>
  <conditionalFormatting sqref="F63">
    <cfRule type="cellIs" dxfId="79" priority="77" operator="equal">
      <formula>"Completed"</formula>
    </cfRule>
  </conditionalFormatting>
  <conditionalFormatting sqref="F75:F76">
    <cfRule type="cellIs" dxfId="78" priority="54" stopIfTrue="1" operator="equal">
      <formula>"Major Delay"</formula>
    </cfRule>
    <cfRule type="cellIs" dxfId="77" priority="55" stopIfTrue="1" operator="equal">
      <formula>"On Schedule"</formula>
    </cfRule>
    <cfRule type="cellIs" dxfId="76" priority="56" stopIfTrue="1" operator="equal">
      <formula>"Some Delay"</formula>
    </cfRule>
  </conditionalFormatting>
  <conditionalFormatting sqref="F75:F76">
    <cfRule type="cellIs" dxfId="75" priority="53" operator="equal">
      <formula>"Completed"</formula>
    </cfRule>
  </conditionalFormatting>
  <conditionalFormatting sqref="F82:F83">
    <cfRule type="cellIs" dxfId="74" priority="38" stopIfTrue="1" operator="equal">
      <formula>"Major Delay"</formula>
    </cfRule>
    <cfRule type="cellIs" dxfId="73" priority="39" stopIfTrue="1" operator="equal">
      <formula>"On Schedule"</formula>
    </cfRule>
    <cfRule type="cellIs" dxfId="72" priority="40" stopIfTrue="1" operator="equal">
      <formula>"Some Delay"</formula>
    </cfRule>
  </conditionalFormatting>
  <conditionalFormatting sqref="F82:F83">
    <cfRule type="cellIs" dxfId="71" priority="37" operator="equal">
      <formula>"Completed"</formula>
    </cfRule>
  </conditionalFormatting>
  <conditionalFormatting sqref="F84">
    <cfRule type="cellIs" dxfId="70" priority="50" stopIfTrue="1" operator="equal">
      <formula>"Major Delay"</formula>
    </cfRule>
    <cfRule type="cellIs" dxfId="69" priority="51" stopIfTrue="1" operator="equal">
      <formula>"On Schedule"</formula>
    </cfRule>
    <cfRule type="cellIs" dxfId="68" priority="52" stopIfTrue="1" operator="equal">
      <formula>"Some Delay"</formula>
    </cfRule>
  </conditionalFormatting>
  <conditionalFormatting sqref="F84">
    <cfRule type="cellIs" dxfId="67" priority="49" operator="equal">
      <formula>"Completed"</formula>
    </cfRule>
  </conditionalFormatting>
  <conditionalFormatting sqref="F77:F81">
    <cfRule type="cellIs" dxfId="66" priority="34" stopIfTrue="1" operator="equal">
      <formula>"Major Delay"</formula>
    </cfRule>
    <cfRule type="cellIs" dxfId="65" priority="35" stopIfTrue="1" operator="equal">
      <formula>"On Schedule"</formula>
    </cfRule>
    <cfRule type="cellIs" dxfId="64" priority="36" stopIfTrue="1" operator="equal">
      <formula>"Some Delay"</formula>
    </cfRule>
  </conditionalFormatting>
  <conditionalFormatting sqref="F77:F81">
    <cfRule type="cellIs" dxfId="63" priority="33" operator="equal">
      <formula>"Completed"</formula>
    </cfRule>
  </conditionalFormatting>
  <conditionalFormatting sqref="F91">
    <cfRule type="cellIs" dxfId="62" priority="32" operator="equal">
      <formula>"Completed"</formula>
    </cfRule>
  </conditionalFormatting>
  <conditionalFormatting sqref="F11">
    <cfRule type="cellIs" dxfId="61" priority="29" stopIfTrue="1" operator="equal">
      <formula>"Major Delay"</formula>
    </cfRule>
    <cfRule type="cellIs" dxfId="60" priority="30" stopIfTrue="1" operator="equal">
      <formula>"On Schedule"</formula>
    </cfRule>
    <cfRule type="cellIs" dxfId="59" priority="31" stopIfTrue="1" operator="equal">
      <formula>"Some Delay"</formula>
    </cfRule>
  </conditionalFormatting>
  <conditionalFormatting sqref="F12:F24">
    <cfRule type="cellIs" dxfId="58" priority="26" stopIfTrue="1" operator="equal">
      <formula>"Major Delay"</formula>
    </cfRule>
    <cfRule type="cellIs" dxfId="57" priority="27" stopIfTrue="1" operator="equal">
      <formula>"On Schedule"</formula>
    </cfRule>
    <cfRule type="cellIs" dxfId="56" priority="28" stopIfTrue="1" operator="equal">
      <formula>"Some Delay"</formula>
    </cfRule>
  </conditionalFormatting>
  <conditionalFormatting sqref="F11:F24">
    <cfRule type="cellIs" dxfId="55" priority="25" operator="equal">
      <formula>"Completed"</formula>
    </cfRule>
  </conditionalFormatting>
  <conditionalFormatting sqref="F31">
    <cfRule type="cellIs" dxfId="54" priority="22" stopIfTrue="1" operator="equal">
      <formula>"Major Delay"</formula>
    </cfRule>
    <cfRule type="cellIs" dxfId="53" priority="23" stopIfTrue="1" operator="equal">
      <formula>"On Schedule"</formula>
    </cfRule>
    <cfRule type="cellIs" dxfId="52" priority="24" stopIfTrue="1" operator="equal">
      <formula>"Some Delay"</formula>
    </cfRule>
  </conditionalFormatting>
  <conditionalFormatting sqref="F31">
    <cfRule type="cellIs" dxfId="51" priority="21" operator="equal">
      <formula>"Completed"</formula>
    </cfRule>
  </conditionalFormatting>
  <conditionalFormatting sqref="F50:F52">
    <cfRule type="cellIs" dxfId="50" priority="17" operator="equal">
      <formula>"Completed"</formula>
    </cfRule>
  </conditionalFormatting>
  <conditionalFormatting sqref="F45:F49">
    <cfRule type="cellIs" dxfId="49" priority="1" operator="equal">
      <formula>"Completed"</formula>
    </cfRule>
  </conditionalFormatting>
  <conditionalFormatting sqref="F50:F52">
    <cfRule type="cellIs" dxfId="48" priority="18" stopIfTrue="1" operator="equal">
      <formula>"Major Delay"</formula>
    </cfRule>
    <cfRule type="cellIs" dxfId="47" priority="19" stopIfTrue="1" operator="equal">
      <formula>"On Schedule"</formula>
    </cfRule>
    <cfRule type="cellIs" dxfId="46" priority="20" stopIfTrue="1" operator="equal">
      <formula>"Some Delay"</formula>
    </cfRule>
  </conditionalFormatting>
  <conditionalFormatting sqref="F45:F49">
    <cfRule type="cellIs" dxfId="45" priority="2" stopIfTrue="1" operator="equal">
      <formula>"Major Delay"</formula>
    </cfRule>
    <cfRule type="cellIs" dxfId="44" priority="3" stopIfTrue="1" operator="equal">
      <formula>"On Schedule"</formula>
    </cfRule>
    <cfRule type="cellIs" dxfId="43" priority="4" stopIfTrue="1" operator="equal">
      <formula>"Some Delay"</formula>
    </cfRule>
  </conditionalFormatting>
  <conditionalFormatting sqref="F32:F42">
    <cfRule type="cellIs" dxfId="42" priority="10" stopIfTrue="1" operator="equal">
      <formula>"Major Delay"</formula>
    </cfRule>
    <cfRule type="cellIs" dxfId="41" priority="11" stopIfTrue="1" operator="equal">
      <formula>"On Schedule"</formula>
    </cfRule>
    <cfRule type="cellIs" dxfId="40" priority="12" stopIfTrue="1" operator="equal">
      <formula>"Some Delay"</formula>
    </cfRule>
  </conditionalFormatting>
  <conditionalFormatting sqref="F32:F42">
    <cfRule type="cellIs" dxfId="39" priority="9" operator="equal">
      <formula>"Completed"</formula>
    </cfRule>
  </conditionalFormatting>
  <conditionalFormatting sqref="F43:F44">
    <cfRule type="cellIs" dxfId="38" priority="6" stopIfTrue="1" operator="equal">
      <formula>"Major Delay"</formula>
    </cfRule>
    <cfRule type="cellIs" dxfId="37" priority="7" stopIfTrue="1" operator="equal">
      <formula>"On Schedule"</formula>
    </cfRule>
    <cfRule type="cellIs" dxfId="36" priority="8" stopIfTrue="1" operator="equal">
      <formula>"Some Delay"</formula>
    </cfRule>
  </conditionalFormatting>
  <conditionalFormatting sqref="F43:F44">
    <cfRule type="cellIs" dxfId="35" priority="5" operator="equal">
      <formula>"Completed"</formula>
    </cfRule>
  </conditionalFormatting>
  <dataValidations count="2">
    <dataValidation type="list" allowBlank="1" showInputMessage="1" showErrorMessage="1" sqref="H10:H28 H63:H84 H31:H59" xr:uid="{CEACAB2D-AA1C-4646-A71C-486563894960}">
      <formula1>",Request for Quotes,CUA,Exemption,Piggyback,Existing Tender, New Tender"</formula1>
    </dataValidation>
    <dataValidation type="list" allowBlank="1" showInputMessage="1" showErrorMessage="1" sqref="F10:F28 F63:F84 F31:F59" xr:uid="{42C822DE-F33C-4410-984B-AF9B7466583B}">
      <formula1>"Completed, On Schedule, Some Delay, Major Delay, Not Started, At Tender"</formula1>
    </dataValidation>
  </dataValidations>
  <printOptions horizontalCentered="1"/>
  <pageMargins left="0" right="0" top="0.39370078740157483" bottom="0" header="0" footer="0"/>
  <pageSetup paperSize="8" scale="50" fitToWidth="2" fitToHeight="0" orientation="landscape" r:id="rId1"/>
  <colBreaks count="1" manualBreakCount="1">
    <brk id="46" max="6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A52F-2F1B-4B95-9214-7DE52C8AD914}">
  <sheetPr>
    <pageSetUpPr fitToPage="1"/>
  </sheetPr>
  <dimension ref="A1:AU31"/>
  <sheetViews>
    <sheetView workbookViewId="0">
      <pane xSplit="13" ySplit="8" topLeftCell="N9" activePane="bottomRight" state="frozen"/>
      <selection pane="topRight" activeCell="N1" sqref="N1"/>
      <selection pane="bottomLeft" activeCell="A9" sqref="A9"/>
      <selection pane="bottomRight" activeCell="I13" sqref="I13"/>
    </sheetView>
  </sheetViews>
  <sheetFormatPr defaultRowHeight="12.75" x14ac:dyDescent="0.2"/>
  <cols>
    <col min="1" max="1" width="14.42578125" style="189" customWidth="1"/>
    <col min="2" max="2" width="7.5703125" style="189" customWidth="1"/>
    <col min="3" max="3" width="21.140625" style="189" customWidth="1"/>
    <col min="4" max="4" width="6.85546875" style="189" customWidth="1"/>
    <col min="5" max="5" width="9.7109375" style="189" customWidth="1"/>
    <col min="6" max="6" width="7.7109375" style="189" customWidth="1"/>
    <col min="7" max="7" width="10.42578125" style="189" customWidth="1"/>
    <col min="8" max="8" width="9.42578125" style="190" customWidth="1"/>
    <col min="9" max="9" width="10.140625" style="190" customWidth="1"/>
    <col min="10" max="10" width="8.5703125" style="190" customWidth="1"/>
    <col min="11" max="11" width="10" style="191" customWidth="1"/>
    <col min="12" max="12" width="11.140625" style="191" customWidth="1"/>
    <col min="13" max="13" width="10.85546875" style="191" customWidth="1"/>
    <col min="14" max="47" width="10" style="191" customWidth="1"/>
    <col min="48" max="16384" width="9.140625" style="189"/>
  </cols>
  <sheetData>
    <row r="1" spans="1:47" ht="18" x14ac:dyDescent="0.25">
      <c r="A1" s="188" t="s">
        <v>131</v>
      </c>
    </row>
    <row r="2" spans="1:47" ht="5.25" customHeight="1" x14ac:dyDescent="0.2"/>
    <row r="3" spans="1:47" ht="15.75" x14ac:dyDescent="0.2">
      <c r="A3" s="192" t="s">
        <v>106</v>
      </c>
      <c r="H3" s="190" t="s">
        <v>163</v>
      </c>
      <c r="R3" s="193"/>
    </row>
    <row r="4" spans="1:47" ht="18" x14ac:dyDescent="0.25">
      <c r="A4" s="194" t="s">
        <v>0</v>
      </c>
      <c r="B4" s="195">
        <v>44743</v>
      </c>
      <c r="D4" s="188"/>
    </row>
    <row r="5" spans="1:47" ht="5.25" customHeight="1" x14ac:dyDescent="0.2"/>
    <row r="6" spans="1:47" ht="12.75" customHeight="1" x14ac:dyDescent="0.2">
      <c r="A6" s="339" t="s">
        <v>1</v>
      </c>
      <c r="B6" s="339" t="s">
        <v>2</v>
      </c>
      <c r="C6" s="339" t="s">
        <v>107</v>
      </c>
      <c r="D6" s="336" t="s">
        <v>3</v>
      </c>
      <c r="E6" s="336" t="s">
        <v>108</v>
      </c>
      <c r="F6" s="336" t="s">
        <v>4</v>
      </c>
      <c r="G6" s="351" t="s">
        <v>5</v>
      </c>
      <c r="H6" s="351"/>
      <c r="I6" s="351"/>
      <c r="J6" s="351"/>
      <c r="K6" s="353" t="s">
        <v>6</v>
      </c>
      <c r="L6" s="353"/>
      <c r="M6" s="353"/>
      <c r="N6" s="355" t="s">
        <v>7</v>
      </c>
      <c r="O6" s="355"/>
      <c r="P6" s="355"/>
      <c r="Q6" s="355"/>
      <c r="R6" s="357" t="s">
        <v>8</v>
      </c>
      <c r="S6" s="360" t="s">
        <v>9</v>
      </c>
      <c r="T6" s="363" t="s">
        <v>109</v>
      </c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42" t="s">
        <v>110</v>
      </c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4"/>
      <c r="AT6" s="345" t="s">
        <v>101</v>
      </c>
      <c r="AU6" s="348" t="s">
        <v>10</v>
      </c>
    </row>
    <row r="7" spans="1:47" ht="14.25" customHeight="1" x14ac:dyDescent="0.2">
      <c r="A7" s="340"/>
      <c r="B7" s="340"/>
      <c r="C7" s="340"/>
      <c r="D7" s="337"/>
      <c r="E7" s="337"/>
      <c r="F7" s="337"/>
      <c r="G7" s="352"/>
      <c r="H7" s="352"/>
      <c r="I7" s="352"/>
      <c r="J7" s="352"/>
      <c r="K7" s="354"/>
      <c r="L7" s="354"/>
      <c r="M7" s="354"/>
      <c r="N7" s="356"/>
      <c r="O7" s="356"/>
      <c r="P7" s="356"/>
      <c r="Q7" s="356"/>
      <c r="R7" s="358"/>
      <c r="S7" s="361"/>
      <c r="T7" s="196" t="s">
        <v>36</v>
      </c>
      <c r="U7" s="196" t="s">
        <v>36</v>
      </c>
      <c r="V7" s="196" t="s">
        <v>36</v>
      </c>
      <c r="W7" s="196" t="s">
        <v>36</v>
      </c>
      <c r="X7" s="196" t="str">
        <f t="shared" ref="X7:AE7" si="0">IF($B$4&lt;X8,"Est","Act")</f>
        <v>Est</v>
      </c>
      <c r="Y7" s="196" t="str">
        <f t="shared" si="0"/>
        <v>Est</v>
      </c>
      <c r="Z7" s="196" t="s">
        <v>36</v>
      </c>
      <c r="AA7" s="196" t="str">
        <f t="shared" si="0"/>
        <v>Est</v>
      </c>
      <c r="AB7" s="196" t="str">
        <f t="shared" si="0"/>
        <v>Est</v>
      </c>
      <c r="AC7" s="196" t="str">
        <f t="shared" si="0"/>
        <v>Est</v>
      </c>
      <c r="AD7" s="196" t="str">
        <f t="shared" si="0"/>
        <v>Est</v>
      </c>
      <c r="AE7" s="196" t="str">
        <f t="shared" si="0"/>
        <v>Est</v>
      </c>
      <c r="AF7" s="197"/>
      <c r="AG7" s="198" t="s">
        <v>32</v>
      </c>
      <c r="AH7" s="198" t="str">
        <f t="shared" ref="AH7:AR7" si="1">IF($B$4&lt;AH8,"Est","Act")</f>
        <v>Est</v>
      </c>
      <c r="AI7" s="199" t="str">
        <f t="shared" si="1"/>
        <v>Est</v>
      </c>
      <c r="AJ7" s="198" t="str">
        <f t="shared" si="1"/>
        <v>Est</v>
      </c>
      <c r="AK7" s="198" t="str">
        <f t="shared" si="1"/>
        <v>Est</v>
      </c>
      <c r="AL7" s="198" t="str">
        <f t="shared" si="1"/>
        <v>Est</v>
      </c>
      <c r="AM7" s="198" t="str">
        <f t="shared" si="1"/>
        <v>Est</v>
      </c>
      <c r="AN7" s="198" t="str">
        <f t="shared" si="1"/>
        <v>Est</v>
      </c>
      <c r="AO7" s="198" t="str">
        <f t="shared" si="1"/>
        <v>Est</v>
      </c>
      <c r="AP7" s="198" t="str">
        <f t="shared" si="1"/>
        <v>Est</v>
      </c>
      <c r="AQ7" s="198" t="str">
        <f t="shared" si="1"/>
        <v>Est</v>
      </c>
      <c r="AR7" s="198" t="str">
        <f t="shared" si="1"/>
        <v>Est</v>
      </c>
      <c r="AS7" s="200"/>
      <c r="AT7" s="346"/>
      <c r="AU7" s="349"/>
    </row>
    <row r="8" spans="1:47" ht="56.25" customHeight="1" x14ac:dyDescent="0.2">
      <c r="A8" s="341"/>
      <c r="B8" s="341"/>
      <c r="C8" s="341"/>
      <c r="D8" s="338"/>
      <c r="E8" s="338"/>
      <c r="F8" s="338"/>
      <c r="G8" s="238" t="s">
        <v>11</v>
      </c>
      <c r="H8" s="238" t="s">
        <v>12</v>
      </c>
      <c r="I8" s="238" t="s">
        <v>13</v>
      </c>
      <c r="J8" s="238" t="s">
        <v>14</v>
      </c>
      <c r="K8" s="239" t="s">
        <v>133</v>
      </c>
      <c r="L8" s="240" t="s">
        <v>15</v>
      </c>
      <c r="M8" s="239" t="s">
        <v>29</v>
      </c>
      <c r="N8" s="201" t="s">
        <v>135</v>
      </c>
      <c r="O8" s="201" t="s">
        <v>119</v>
      </c>
      <c r="P8" s="202" t="s">
        <v>136</v>
      </c>
      <c r="Q8" s="201" t="s">
        <v>16</v>
      </c>
      <c r="R8" s="359"/>
      <c r="S8" s="362"/>
      <c r="T8" s="203">
        <v>44743</v>
      </c>
      <c r="U8" s="203">
        <f>EOMONTH(T8,0)+1</f>
        <v>44774</v>
      </c>
      <c r="V8" s="203">
        <f t="shared" ref="V8:AE8" si="2">EOMONTH(U8,0)+1</f>
        <v>44805</v>
      </c>
      <c r="W8" s="203">
        <f t="shared" si="2"/>
        <v>44835</v>
      </c>
      <c r="X8" s="203">
        <f t="shared" si="2"/>
        <v>44866</v>
      </c>
      <c r="Y8" s="203">
        <f t="shared" si="2"/>
        <v>44896</v>
      </c>
      <c r="Z8" s="203">
        <f t="shared" si="2"/>
        <v>44927</v>
      </c>
      <c r="AA8" s="203">
        <f t="shared" si="2"/>
        <v>44958</v>
      </c>
      <c r="AB8" s="203">
        <f t="shared" si="2"/>
        <v>44986</v>
      </c>
      <c r="AC8" s="203">
        <f t="shared" si="2"/>
        <v>45017</v>
      </c>
      <c r="AD8" s="203">
        <f t="shared" si="2"/>
        <v>45047</v>
      </c>
      <c r="AE8" s="203">
        <f t="shared" si="2"/>
        <v>45078</v>
      </c>
      <c r="AF8" s="204" t="s">
        <v>111</v>
      </c>
      <c r="AG8" s="203">
        <f>EOMONTH(AE8,0)+1</f>
        <v>45108</v>
      </c>
      <c r="AH8" s="203">
        <f>EOMONTH(AG8,0)+1</f>
        <v>45139</v>
      </c>
      <c r="AI8" s="203">
        <f t="shared" ref="AI8:AR8" si="3">EOMONTH(AH8,0)+1</f>
        <v>45170</v>
      </c>
      <c r="AJ8" s="203">
        <f t="shared" si="3"/>
        <v>45200</v>
      </c>
      <c r="AK8" s="203">
        <f t="shared" si="3"/>
        <v>45231</v>
      </c>
      <c r="AL8" s="203">
        <f t="shared" si="3"/>
        <v>45261</v>
      </c>
      <c r="AM8" s="203">
        <f t="shared" si="3"/>
        <v>45292</v>
      </c>
      <c r="AN8" s="203">
        <f t="shared" si="3"/>
        <v>45323</v>
      </c>
      <c r="AO8" s="203">
        <f t="shared" si="3"/>
        <v>45352</v>
      </c>
      <c r="AP8" s="203">
        <f t="shared" si="3"/>
        <v>45383</v>
      </c>
      <c r="AQ8" s="203">
        <f t="shared" si="3"/>
        <v>45413</v>
      </c>
      <c r="AR8" s="203">
        <f t="shared" si="3"/>
        <v>45444</v>
      </c>
      <c r="AS8" s="205" t="s">
        <v>137</v>
      </c>
      <c r="AT8" s="347"/>
      <c r="AU8" s="350"/>
    </row>
    <row r="9" spans="1:47" ht="12.75" customHeight="1" x14ac:dyDescent="0.2">
      <c r="A9" s="110"/>
      <c r="B9" s="206"/>
      <c r="C9" s="207"/>
      <c r="D9" s="117"/>
      <c r="E9" s="214"/>
      <c r="F9" s="214"/>
      <c r="G9" s="214"/>
      <c r="H9" s="214"/>
      <c r="I9" s="214"/>
      <c r="J9" s="214"/>
      <c r="K9" s="209"/>
      <c r="L9" s="210"/>
      <c r="M9" s="211"/>
      <c r="N9" s="210"/>
      <c r="O9" s="211"/>
      <c r="P9" s="211"/>
      <c r="Q9" s="211"/>
      <c r="R9" s="212"/>
      <c r="S9" s="212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12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12"/>
      <c r="AT9" s="211"/>
      <c r="AU9" s="211"/>
    </row>
    <row r="10" spans="1:47" ht="18" customHeight="1" x14ac:dyDescent="0.2">
      <c r="A10" s="215" t="s">
        <v>132</v>
      </c>
      <c r="B10" s="216"/>
      <c r="C10" s="217"/>
      <c r="D10" s="216"/>
      <c r="E10" s="216"/>
      <c r="F10" s="216"/>
      <c r="G10" s="216"/>
      <c r="H10" s="218"/>
      <c r="I10" s="218"/>
      <c r="J10" s="218"/>
      <c r="K10" s="218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</row>
    <row r="11" spans="1:47" ht="27.95" customHeight="1" x14ac:dyDescent="0.2">
      <c r="A11" s="110"/>
      <c r="B11" s="111"/>
      <c r="C11" s="112"/>
      <c r="D11" s="117"/>
      <c r="E11" s="368"/>
      <c r="F11" s="113"/>
      <c r="G11" s="114"/>
      <c r="H11" s="115"/>
      <c r="I11" s="116"/>
      <c r="J11" s="116"/>
      <c r="K11" s="209"/>
      <c r="L11" s="211"/>
      <c r="M11" s="211">
        <f t="shared" ref="M11:M15" si="4">K11+L11</f>
        <v>0</v>
      </c>
      <c r="N11" s="211"/>
      <c r="O11" s="211">
        <f t="shared" ref="O11:O15" si="5">AF11</f>
        <v>0</v>
      </c>
      <c r="P11" s="211">
        <f t="shared" ref="P11:P15" si="6">AS11+AT11</f>
        <v>0</v>
      </c>
      <c r="Q11" s="211">
        <f t="shared" ref="Q11:Q15" si="7">SUM(N11:P11)</f>
        <v>0</v>
      </c>
      <c r="R11" s="212">
        <f t="shared" ref="R11:R15" si="8">M11-Q11</f>
        <v>0</v>
      </c>
      <c r="S11" s="212">
        <f t="shared" ref="S11:S27" si="9">IF($T$7="Act", SUMIF($T$7:$AE$7,"Act",$T11:$AE11),0)</f>
        <v>0</v>
      </c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2">
        <f t="shared" ref="AF11:AF20" si="10">SUM(T11:AE11)</f>
        <v>0</v>
      </c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12">
        <f t="shared" ref="AS11:AS20" si="11">SUM(AG11:AR11)</f>
        <v>0</v>
      </c>
      <c r="AT11" s="211"/>
      <c r="AU11" s="211">
        <f t="shared" ref="AU11:AU15" si="12">AF11+AS11+AT11</f>
        <v>0</v>
      </c>
    </row>
    <row r="12" spans="1:47" ht="27.95" customHeight="1" x14ac:dyDescent="0.2">
      <c r="A12" s="110"/>
      <c r="B12" s="111"/>
      <c r="C12" s="112"/>
      <c r="D12" s="117"/>
      <c r="E12" s="123"/>
      <c r="F12" s="113"/>
      <c r="G12" s="114"/>
      <c r="H12" s="115"/>
      <c r="I12" s="115"/>
      <c r="J12" s="116"/>
      <c r="K12" s="209"/>
      <c r="L12" s="211"/>
      <c r="M12" s="211">
        <f t="shared" si="4"/>
        <v>0</v>
      </c>
      <c r="N12" s="211"/>
      <c r="O12" s="211">
        <f t="shared" si="5"/>
        <v>0</v>
      </c>
      <c r="P12" s="211">
        <f t="shared" si="6"/>
        <v>0</v>
      </c>
      <c r="Q12" s="211">
        <f t="shared" si="7"/>
        <v>0</v>
      </c>
      <c r="R12" s="212">
        <f t="shared" si="8"/>
        <v>0</v>
      </c>
      <c r="S12" s="212">
        <f t="shared" si="9"/>
        <v>0</v>
      </c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2">
        <f t="shared" si="10"/>
        <v>0</v>
      </c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12">
        <f t="shared" si="11"/>
        <v>0</v>
      </c>
      <c r="AT12" s="211"/>
      <c r="AU12" s="211">
        <f t="shared" si="12"/>
        <v>0</v>
      </c>
    </row>
    <row r="13" spans="1:47" ht="27.95" customHeight="1" x14ac:dyDescent="0.2">
      <c r="A13" s="110"/>
      <c r="B13" s="111"/>
      <c r="C13" s="112"/>
      <c r="D13" s="117"/>
      <c r="E13" s="123"/>
      <c r="F13" s="113"/>
      <c r="G13" s="114"/>
      <c r="H13" s="115"/>
      <c r="I13" s="115"/>
      <c r="J13" s="116"/>
      <c r="K13" s="209"/>
      <c r="L13" s="211"/>
      <c r="M13" s="211">
        <f t="shared" si="4"/>
        <v>0</v>
      </c>
      <c r="N13" s="211"/>
      <c r="O13" s="211">
        <f t="shared" si="5"/>
        <v>0</v>
      </c>
      <c r="P13" s="211">
        <f t="shared" si="6"/>
        <v>0</v>
      </c>
      <c r="Q13" s="211">
        <f t="shared" si="7"/>
        <v>0</v>
      </c>
      <c r="R13" s="212">
        <f t="shared" si="8"/>
        <v>0</v>
      </c>
      <c r="S13" s="212">
        <f t="shared" si="9"/>
        <v>0</v>
      </c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2">
        <f t="shared" si="10"/>
        <v>0</v>
      </c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12">
        <f t="shared" si="11"/>
        <v>0</v>
      </c>
      <c r="AT13" s="211"/>
      <c r="AU13" s="211">
        <f t="shared" si="12"/>
        <v>0</v>
      </c>
    </row>
    <row r="14" spans="1:47" ht="27.95" customHeight="1" x14ac:dyDescent="0.2">
      <c r="A14" s="110"/>
      <c r="B14" s="111"/>
      <c r="C14" s="112"/>
      <c r="D14" s="117"/>
      <c r="E14" s="123"/>
      <c r="F14" s="113"/>
      <c r="G14" s="114"/>
      <c r="H14" s="115"/>
      <c r="I14" s="115"/>
      <c r="J14" s="116"/>
      <c r="K14" s="209"/>
      <c r="L14" s="211"/>
      <c r="M14" s="211">
        <f t="shared" ref="M14" si="13">K14+L14</f>
        <v>0</v>
      </c>
      <c r="N14" s="211"/>
      <c r="O14" s="211">
        <f t="shared" ref="O14" si="14">AF14</f>
        <v>0</v>
      </c>
      <c r="P14" s="211">
        <f t="shared" ref="P14" si="15">AS14+AT14</f>
        <v>0</v>
      </c>
      <c r="Q14" s="211">
        <f t="shared" ref="Q14" si="16">SUM(N14:P14)</f>
        <v>0</v>
      </c>
      <c r="R14" s="212">
        <f t="shared" ref="R14" si="17">M14-Q14</f>
        <v>0</v>
      </c>
      <c r="S14" s="212">
        <f t="shared" si="9"/>
        <v>0</v>
      </c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2">
        <f t="shared" ref="AF14" si="18">SUM(T14:AE14)</f>
        <v>0</v>
      </c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12">
        <f t="shared" ref="AS14" si="19">SUM(AG14:AR14)</f>
        <v>0</v>
      </c>
      <c r="AT14" s="211"/>
      <c r="AU14" s="211">
        <f t="shared" ref="AU14" si="20">AF14+AS14+AT14</f>
        <v>0</v>
      </c>
    </row>
    <row r="15" spans="1:47" ht="27.95" customHeight="1" x14ac:dyDescent="0.2">
      <c r="A15" s="110"/>
      <c r="B15" s="111"/>
      <c r="C15" s="112"/>
      <c r="D15" s="117"/>
      <c r="E15" s="123"/>
      <c r="F15" s="113"/>
      <c r="G15" s="114"/>
      <c r="H15" s="115"/>
      <c r="I15" s="115"/>
      <c r="J15" s="116"/>
      <c r="K15" s="209"/>
      <c r="L15" s="211"/>
      <c r="M15" s="211">
        <f t="shared" si="4"/>
        <v>0</v>
      </c>
      <c r="N15" s="211"/>
      <c r="O15" s="211">
        <f t="shared" si="5"/>
        <v>0</v>
      </c>
      <c r="P15" s="211">
        <f t="shared" si="6"/>
        <v>0</v>
      </c>
      <c r="Q15" s="211">
        <f t="shared" si="7"/>
        <v>0</v>
      </c>
      <c r="R15" s="212">
        <f t="shared" si="8"/>
        <v>0</v>
      </c>
      <c r="S15" s="212">
        <f t="shared" si="9"/>
        <v>0</v>
      </c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2">
        <f t="shared" si="10"/>
        <v>0</v>
      </c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12">
        <f t="shared" si="11"/>
        <v>0</v>
      </c>
      <c r="AT15" s="211"/>
      <c r="AU15" s="211">
        <f t="shared" si="12"/>
        <v>0</v>
      </c>
    </row>
    <row r="16" spans="1:47" ht="18" customHeight="1" x14ac:dyDescent="0.2">
      <c r="A16" s="225" t="s">
        <v>112</v>
      </c>
      <c r="B16" s="216"/>
      <c r="C16" s="217"/>
      <c r="D16" s="216"/>
      <c r="E16" s="216"/>
      <c r="F16" s="216"/>
      <c r="G16" s="216"/>
      <c r="H16" s="218"/>
      <c r="I16" s="218"/>
      <c r="J16" s="218"/>
      <c r="K16" s="218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</row>
    <row r="17" spans="1:47" s="244" customFormat="1" ht="18" customHeight="1" x14ac:dyDescent="0.2">
      <c r="A17" s="110"/>
      <c r="B17" s="242"/>
      <c r="C17" s="241"/>
      <c r="D17" s="241"/>
      <c r="E17" s="213"/>
      <c r="F17" s="242"/>
      <c r="G17" s="114"/>
      <c r="H17" s="115"/>
      <c r="I17" s="116"/>
      <c r="J17" s="242"/>
      <c r="K17" s="292"/>
      <c r="L17" s="243"/>
      <c r="M17" s="211">
        <f t="shared" ref="M17:M19" si="21">K17+L17</f>
        <v>0</v>
      </c>
      <c r="N17" s="243"/>
      <c r="O17" s="211">
        <f t="shared" ref="O17:O19" si="22">AF17</f>
        <v>0</v>
      </c>
      <c r="P17" s="211">
        <f t="shared" ref="P17:P19" si="23">AS17+AT17</f>
        <v>0</v>
      </c>
      <c r="Q17" s="211">
        <f t="shared" ref="Q17:Q19" si="24">SUM(N17:P17)</f>
        <v>0</v>
      </c>
      <c r="R17" s="212">
        <f t="shared" ref="R17:R19" si="25">M17-Q17</f>
        <v>0</v>
      </c>
      <c r="S17" s="212">
        <f t="shared" si="9"/>
        <v>0</v>
      </c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12">
        <f t="shared" ref="AF17:AF19" si="26">SUM(T17:AE17)</f>
        <v>0</v>
      </c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12">
        <f t="shared" ref="AS17:AS19" si="27">SUM(AG17:AR17)</f>
        <v>0</v>
      </c>
      <c r="AT17" s="243"/>
      <c r="AU17" s="211">
        <f t="shared" ref="AU17:AU19" si="28">AF17+AS17+AT17</f>
        <v>0</v>
      </c>
    </row>
    <row r="18" spans="1:47" ht="18.75" customHeight="1" x14ac:dyDescent="0.2">
      <c r="A18" s="110"/>
      <c r="B18" s="111"/>
      <c r="C18" s="112"/>
      <c r="D18" s="117"/>
      <c r="E18" s="213"/>
      <c r="F18" s="113"/>
      <c r="G18" s="114"/>
      <c r="H18" s="115"/>
      <c r="I18" s="116"/>
      <c r="J18" s="116"/>
      <c r="K18" s="292"/>
      <c r="L18" s="211"/>
      <c r="M18" s="211">
        <f t="shared" si="21"/>
        <v>0</v>
      </c>
      <c r="N18" s="211"/>
      <c r="O18" s="211">
        <f t="shared" si="22"/>
        <v>0</v>
      </c>
      <c r="P18" s="211">
        <f t="shared" si="23"/>
        <v>0</v>
      </c>
      <c r="Q18" s="211">
        <f t="shared" si="24"/>
        <v>0</v>
      </c>
      <c r="R18" s="212">
        <f t="shared" si="25"/>
        <v>0</v>
      </c>
      <c r="S18" s="212">
        <f t="shared" si="9"/>
        <v>0</v>
      </c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2">
        <f t="shared" si="26"/>
        <v>0</v>
      </c>
      <c r="AG18" s="209"/>
      <c r="AH18" s="209"/>
      <c r="AI18" s="209"/>
      <c r="AJ18" s="209"/>
      <c r="AK18" s="209"/>
      <c r="AL18" s="209"/>
      <c r="AM18" s="211"/>
      <c r="AN18" s="209"/>
      <c r="AO18" s="209"/>
      <c r="AP18" s="209"/>
      <c r="AQ18" s="209"/>
      <c r="AR18" s="209"/>
      <c r="AS18" s="212">
        <f t="shared" si="27"/>
        <v>0</v>
      </c>
      <c r="AT18" s="211"/>
      <c r="AU18" s="211">
        <f t="shared" si="28"/>
        <v>0</v>
      </c>
    </row>
    <row r="19" spans="1:47" ht="18.75" customHeight="1" x14ac:dyDescent="0.2">
      <c r="A19" s="110"/>
      <c r="B19" s="111"/>
      <c r="C19" s="241"/>
      <c r="D19" s="117"/>
      <c r="E19" s="213"/>
      <c r="F19" s="290"/>
      <c r="G19" s="114"/>
      <c r="H19" s="115"/>
      <c r="I19" s="115"/>
      <c r="J19" s="116"/>
      <c r="K19" s="209"/>
      <c r="L19" s="211"/>
      <c r="M19" s="211">
        <f t="shared" si="21"/>
        <v>0</v>
      </c>
      <c r="N19" s="211"/>
      <c r="O19" s="211">
        <f t="shared" si="22"/>
        <v>0</v>
      </c>
      <c r="P19" s="211">
        <f t="shared" si="23"/>
        <v>0</v>
      </c>
      <c r="Q19" s="211">
        <f t="shared" si="24"/>
        <v>0</v>
      </c>
      <c r="R19" s="212">
        <f t="shared" si="25"/>
        <v>0</v>
      </c>
      <c r="S19" s="212">
        <f t="shared" si="9"/>
        <v>0</v>
      </c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2">
        <f t="shared" si="26"/>
        <v>0</v>
      </c>
      <c r="AG19" s="209"/>
      <c r="AH19" s="209"/>
      <c r="AI19" s="209"/>
      <c r="AJ19" s="209"/>
      <c r="AK19" s="209"/>
      <c r="AL19" s="209"/>
      <c r="AM19" s="211"/>
      <c r="AN19" s="209"/>
      <c r="AO19" s="209"/>
      <c r="AP19" s="209"/>
      <c r="AQ19" s="209"/>
      <c r="AR19" s="209"/>
      <c r="AS19" s="212">
        <f t="shared" si="27"/>
        <v>0</v>
      </c>
      <c r="AT19" s="211"/>
      <c r="AU19" s="211">
        <f t="shared" si="28"/>
        <v>0</v>
      </c>
    </row>
    <row r="20" spans="1:47" x14ac:dyDescent="0.2">
      <c r="A20" s="222"/>
      <c r="B20" s="222"/>
      <c r="C20" s="222"/>
      <c r="D20" s="222"/>
      <c r="E20" s="223"/>
      <c r="F20" s="223"/>
      <c r="G20" s="224"/>
      <c r="H20" s="224"/>
      <c r="I20" s="224"/>
      <c r="J20" s="224"/>
      <c r="K20" s="211"/>
      <c r="L20" s="211"/>
      <c r="M20" s="211"/>
      <c r="N20" s="211"/>
      <c r="O20" s="211"/>
      <c r="P20" s="211"/>
      <c r="Q20" s="211"/>
      <c r="R20" s="212"/>
      <c r="S20" s="212">
        <f t="shared" si="9"/>
        <v>0</v>
      </c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2">
        <f t="shared" si="10"/>
        <v>0</v>
      </c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2">
        <f t="shared" si="11"/>
        <v>0</v>
      </c>
      <c r="AT20" s="211"/>
      <c r="AU20" s="211"/>
    </row>
    <row r="21" spans="1:47" ht="18" customHeight="1" x14ac:dyDescent="0.2">
      <c r="A21" s="225" t="s">
        <v>134</v>
      </c>
      <c r="B21" s="216"/>
      <c r="C21" s="217"/>
      <c r="D21" s="216"/>
      <c r="E21" s="216"/>
      <c r="F21" s="216"/>
      <c r="G21" s="216"/>
      <c r="H21" s="218"/>
      <c r="I21" s="218"/>
      <c r="J21" s="218"/>
      <c r="K21" s="218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</row>
    <row r="22" spans="1:47" s="244" customFormat="1" ht="18" customHeight="1" x14ac:dyDescent="0.2">
      <c r="A22" s="110"/>
      <c r="B22" s="242"/>
      <c r="C22" s="241"/>
      <c r="D22" s="241"/>
      <c r="E22" s="213"/>
      <c r="F22" s="291"/>
      <c r="G22" s="114"/>
      <c r="H22" s="115"/>
      <c r="I22" s="116"/>
      <c r="J22" s="242"/>
      <c r="K22" s="209"/>
      <c r="L22" s="243"/>
      <c r="M22" s="211">
        <f t="shared" ref="M22:M25" si="29">K22+L22</f>
        <v>0</v>
      </c>
      <c r="N22" s="243"/>
      <c r="O22" s="211">
        <f t="shared" ref="O22:O24" si="30">AF22</f>
        <v>0</v>
      </c>
      <c r="P22" s="211">
        <f t="shared" ref="P22:P24" si="31">AS22+AT22</f>
        <v>0</v>
      </c>
      <c r="Q22" s="211">
        <f t="shared" ref="Q22:Q24" si="32">SUM(N22:P22)</f>
        <v>0</v>
      </c>
      <c r="R22" s="212">
        <f t="shared" ref="R22:R24" si="33">M22-Q22</f>
        <v>0</v>
      </c>
      <c r="S22" s="212">
        <f t="shared" si="9"/>
        <v>0</v>
      </c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12">
        <f t="shared" ref="AF22:AF25" si="34">SUM(T22:AE22)</f>
        <v>0</v>
      </c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12">
        <f t="shared" ref="AS22:AS25" si="35">SUM(AG22:AR22)</f>
        <v>0</v>
      </c>
      <c r="AT22" s="243"/>
      <c r="AU22" s="211">
        <f t="shared" ref="AU22:AU27" si="36">AF22+AS22+AT22</f>
        <v>0</v>
      </c>
    </row>
    <row r="23" spans="1:47" ht="18.75" customHeight="1" x14ac:dyDescent="0.2">
      <c r="A23" s="110"/>
      <c r="B23" s="111"/>
      <c r="C23" s="112"/>
      <c r="D23" s="117"/>
      <c r="E23" s="213"/>
      <c r="F23" s="290"/>
      <c r="G23" s="114"/>
      <c r="H23" s="115"/>
      <c r="I23" s="116"/>
      <c r="J23" s="116"/>
      <c r="K23" s="209"/>
      <c r="L23" s="211"/>
      <c r="M23" s="211">
        <f t="shared" ref="M23" si="37">K23+L23</f>
        <v>0</v>
      </c>
      <c r="N23" s="211"/>
      <c r="O23" s="211">
        <f t="shared" si="30"/>
        <v>0</v>
      </c>
      <c r="P23" s="211">
        <f t="shared" si="31"/>
        <v>0</v>
      </c>
      <c r="Q23" s="211">
        <f t="shared" si="32"/>
        <v>0</v>
      </c>
      <c r="R23" s="212">
        <f t="shared" si="33"/>
        <v>0</v>
      </c>
      <c r="S23" s="212">
        <f t="shared" si="9"/>
        <v>0</v>
      </c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2">
        <f t="shared" ref="AF23" si="38">SUM(T23:AE23)</f>
        <v>0</v>
      </c>
      <c r="AG23" s="209"/>
      <c r="AH23" s="209"/>
      <c r="AI23" s="209"/>
      <c r="AJ23" s="209"/>
      <c r="AK23" s="209"/>
      <c r="AL23" s="209"/>
      <c r="AM23" s="211"/>
      <c r="AN23" s="209"/>
      <c r="AO23" s="209"/>
      <c r="AP23" s="209"/>
      <c r="AQ23" s="209"/>
      <c r="AR23" s="209"/>
      <c r="AS23" s="212">
        <f t="shared" ref="AS23" si="39">SUM(AG23:AR23)</f>
        <v>0</v>
      </c>
      <c r="AT23" s="211"/>
      <c r="AU23" s="211">
        <f t="shared" ref="AU23" si="40">AF23+AS23+AT23</f>
        <v>0</v>
      </c>
    </row>
    <row r="24" spans="1:47" ht="18.75" customHeight="1" x14ac:dyDescent="0.2">
      <c r="A24" s="110"/>
      <c r="B24" s="111"/>
      <c r="C24" s="112"/>
      <c r="D24" s="117"/>
      <c r="E24" s="213"/>
      <c r="F24" s="290"/>
      <c r="G24" s="114"/>
      <c r="H24" s="115"/>
      <c r="I24" s="116"/>
      <c r="J24" s="116"/>
      <c r="K24" s="209"/>
      <c r="L24" s="211"/>
      <c r="M24" s="211">
        <f t="shared" ref="M24" si="41">K24+L24</f>
        <v>0</v>
      </c>
      <c r="N24" s="211"/>
      <c r="O24" s="211">
        <f t="shared" si="30"/>
        <v>0</v>
      </c>
      <c r="P24" s="211">
        <f t="shared" si="31"/>
        <v>0</v>
      </c>
      <c r="Q24" s="211">
        <f t="shared" si="32"/>
        <v>0</v>
      </c>
      <c r="R24" s="212">
        <f t="shared" si="33"/>
        <v>0</v>
      </c>
      <c r="S24" s="212">
        <f t="shared" si="9"/>
        <v>0</v>
      </c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2">
        <f t="shared" ref="AF24" si="42">SUM(T24:AE24)</f>
        <v>0</v>
      </c>
      <c r="AG24" s="209"/>
      <c r="AH24" s="209"/>
      <c r="AI24" s="209"/>
      <c r="AJ24" s="209"/>
      <c r="AK24" s="209"/>
      <c r="AL24" s="209"/>
      <c r="AM24" s="211"/>
      <c r="AN24" s="209"/>
      <c r="AO24" s="209"/>
      <c r="AP24" s="209"/>
      <c r="AQ24" s="209"/>
      <c r="AR24" s="209"/>
      <c r="AS24" s="212">
        <f t="shared" ref="AS24" si="43">SUM(AG24:AR24)</f>
        <v>0</v>
      </c>
      <c r="AT24" s="211"/>
      <c r="AU24" s="211">
        <f t="shared" ref="AU24" si="44">AF24+AS24+AT24</f>
        <v>0</v>
      </c>
    </row>
    <row r="25" spans="1:47" ht="18.75" customHeight="1" x14ac:dyDescent="0.2">
      <c r="A25" s="110"/>
      <c r="B25" s="111"/>
      <c r="C25" s="112"/>
      <c r="D25" s="117"/>
      <c r="E25" s="213"/>
      <c r="F25" s="290"/>
      <c r="G25" s="114"/>
      <c r="H25" s="115"/>
      <c r="I25" s="116"/>
      <c r="J25" s="116"/>
      <c r="K25" s="209"/>
      <c r="L25" s="211"/>
      <c r="M25" s="211">
        <f t="shared" si="29"/>
        <v>0</v>
      </c>
      <c r="N25" s="211"/>
      <c r="O25" s="211">
        <f t="shared" ref="O25" si="45">AF25</f>
        <v>0</v>
      </c>
      <c r="P25" s="211">
        <f t="shared" ref="P25" si="46">AS25+AT25</f>
        <v>0</v>
      </c>
      <c r="Q25" s="211">
        <f t="shared" ref="Q25" si="47">SUM(N25:P25)</f>
        <v>0</v>
      </c>
      <c r="R25" s="212">
        <f t="shared" ref="R25:R27" si="48">M25-Q25</f>
        <v>0</v>
      </c>
      <c r="S25" s="212">
        <f t="shared" si="9"/>
        <v>0</v>
      </c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2">
        <f t="shared" si="34"/>
        <v>0</v>
      </c>
      <c r="AG25" s="209"/>
      <c r="AH25" s="209"/>
      <c r="AI25" s="209"/>
      <c r="AJ25" s="209"/>
      <c r="AK25" s="209"/>
      <c r="AL25" s="209"/>
      <c r="AM25" s="211"/>
      <c r="AN25" s="209"/>
      <c r="AO25" s="209"/>
      <c r="AP25" s="209"/>
      <c r="AQ25" s="209"/>
      <c r="AR25" s="209"/>
      <c r="AS25" s="212">
        <f t="shared" si="35"/>
        <v>0</v>
      </c>
      <c r="AT25" s="211"/>
      <c r="AU25" s="211">
        <f t="shared" si="36"/>
        <v>0</v>
      </c>
    </row>
    <row r="26" spans="1:47" ht="17.25" customHeight="1" x14ac:dyDescent="0.2">
      <c r="A26" s="110"/>
      <c r="B26" s="111"/>
      <c r="C26" s="274"/>
      <c r="D26" s="117"/>
      <c r="E26" s="113"/>
      <c r="F26" s="113"/>
      <c r="G26" s="114"/>
      <c r="H26" s="115"/>
      <c r="I26" s="115"/>
      <c r="J26" s="116"/>
      <c r="K26" s="209"/>
      <c r="L26" s="211"/>
      <c r="M26" s="211"/>
      <c r="N26" s="211"/>
      <c r="O26" s="211"/>
      <c r="P26" s="211"/>
      <c r="Q26" s="211"/>
      <c r="R26" s="212"/>
      <c r="S26" s="212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2"/>
      <c r="AG26" s="209"/>
      <c r="AH26" s="209"/>
      <c r="AI26" s="209"/>
      <c r="AJ26" s="209"/>
      <c r="AK26" s="209"/>
      <c r="AL26" s="209"/>
      <c r="AM26" s="211"/>
      <c r="AN26" s="209"/>
      <c r="AO26" s="209"/>
      <c r="AP26" s="209"/>
      <c r="AQ26" s="209"/>
      <c r="AR26" s="209"/>
      <c r="AS26" s="212"/>
      <c r="AT26" s="211"/>
      <c r="AU26" s="211"/>
    </row>
    <row r="27" spans="1:47" ht="15" customHeight="1" x14ac:dyDescent="0.2">
      <c r="A27" s="219"/>
      <c r="B27" s="220"/>
      <c r="C27" s="276" t="s">
        <v>113</v>
      </c>
      <c r="D27" s="221"/>
      <c r="E27" s="275"/>
      <c r="F27" s="208"/>
      <c r="G27" s="114"/>
      <c r="H27" s="115"/>
      <c r="I27" s="116"/>
      <c r="J27" s="116"/>
      <c r="K27" s="209"/>
      <c r="L27" s="211"/>
      <c r="M27" s="211"/>
      <c r="N27" s="211"/>
      <c r="O27" s="211">
        <f t="shared" ref="O27" si="49">AF27</f>
        <v>0</v>
      </c>
      <c r="P27" s="211">
        <f t="shared" ref="P27" si="50">AS27+AT27</f>
        <v>0</v>
      </c>
      <c r="Q27" s="211">
        <f t="shared" ref="Q27" si="51">SUM(N27:P27)</f>
        <v>0</v>
      </c>
      <c r="R27" s="212">
        <f t="shared" si="48"/>
        <v>0</v>
      </c>
      <c r="S27" s="212">
        <f t="shared" si="9"/>
        <v>0</v>
      </c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2">
        <f t="shared" ref="AF27" si="52">SUM(T27:AE27)</f>
        <v>0</v>
      </c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11"/>
      <c r="AS27" s="212">
        <f t="shared" ref="AS27" si="53">SUM(AG27:AR27)</f>
        <v>0</v>
      </c>
      <c r="AT27" s="211"/>
      <c r="AU27" s="211">
        <f t="shared" si="36"/>
        <v>0</v>
      </c>
    </row>
    <row r="28" spans="1:47" x14ac:dyDescent="0.2">
      <c r="A28" s="222"/>
      <c r="B28" s="222"/>
      <c r="C28" s="222"/>
      <c r="D28" s="222"/>
      <c r="E28" s="223"/>
      <c r="F28" s="223"/>
      <c r="G28" s="224"/>
      <c r="H28" s="224"/>
      <c r="I28" s="224"/>
      <c r="J28" s="224"/>
      <c r="K28" s="211"/>
      <c r="L28" s="211"/>
      <c r="M28" s="211"/>
      <c r="N28" s="211"/>
      <c r="O28" s="211"/>
      <c r="P28" s="211"/>
      <c r="Q28" s="211"/>
      <c r="R28" s="212"/>
      <c r="S28" s="212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2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2"/>
      <c r="AT28" s="211"/>
      <c r="AU28" s="211"/>
    </row>
    <row r="29" spans="1:47" ht="20.100000000000001" customHeight="1" x14ac:dyDescent="0.2">
      <c r="A29" s="226" t="s">
        <v>16</v>
      </c>
      <c r="B29" s="227"/>
      <c r="C29" s="227"/>
      <c r="D29" s="227"/>
      <c r="E29" s="226"/>
      <c r="F29" s="226"/>
      <c r="G29" s="226"/>
      <c r="H29" s="228"/>
      <c r="I29" s="228"/>
      <c r="J29" s="228"/>
      <c r="K29" s="229">
        <f>SUM(K9:K28)</f>
        <v>0</v>
      </c>
      <c r="L29" s="229">
        <f>+L27</f>
        <v>0</v>
      </c>
      <c r="M29" s="229">
        <f t="shared" ref="M29:AU29" si="54">SUM(M9:M28)</f>
        <v>0</v>
      </c>
      <c r="N29" s="230">
        <f t="shared" si="54"/>
        <v>0</v>
      </c>
      <c r="O29" s="230">
        <f t="shared" si="54"/>
        <v>0</v>
      </c>
      <c r="P29" s="230">
        <f t="shared" si="54"/>
        <v>0</v>
      </c>
      <c r="Q29" s="230">
        <f t="shared" si="54"/>
        <v>0</v>
      </c>
      <c r="R29" s="231">
        <f t="shared" si="54"/>
        <v>0</v>
      </c>
      <c r="S29" s="231">
        <f t="shared" si="54"/>
        <v>0</v>
      </c>
      <c r="T29" s="231">
        <f t="shared" si="54"/>
        <v>0</v>
      </c>
      <c r="U29" s="231">
        <f t="shared" si="54"/>
        <v>0</v>
      </c>
      <c r="V29" s="231">
        <f t="shared" si="54"/>
        <v>0</v>
      </c>
      <c r="W29" s="231">
        <f t="shared" si="54"/>
        <v>0</v>
      </c>
      <c r="X29" s="231">
        <f t="shared" si="54"/>
        <v>0</v>
      </c>
      <c r="Y29" s="231">
        <f t="shared" si="54"/>
        <v>0</v>
      </c>
      <c r="Z29" s="231">
        <f t="shared" si="54"/>
        <v>0</v>
      </c>
      <c r="AA29" s="231">
        <f t="shared" si="54"/>
        <v>0</v>
      </c>
      <c r="AB29" s="231">
        <f t="shared" si="54"/>
        <v>0</v>
      </c>
      <c r="AC29" s="231">
        <f t="shared" si="54"/>
        <v>0</v>
      </c>
      <c r="AD29" s="231">
        <f t="shared" si="54"/>
        <v>0</v>
      </c>
      <c r="AE29" s="231">
        <f t="shared" si="54"/>
        <v>0</v>
      </c>
      <c r="AF29" s="231">
        <f t="shared" si="54"/>
        <v>0</v>
      </c>
      <c r="AG29" s="231">
        <f t="shared" si="54"/>
        <v>0</v>
      </c>
      <c r="AH29" s="231">
        <f t="shared" si="54"/>
        <v>0</v>
      </c>
      <c r="AI29" s="231">
        <f t="shared" si="54"/>
        <v>0</v>
      </c>
      <c r="AJ29" s="231">
        <f t="shared" si="54"/>
        <v>0</v>
      </c>
      <c r="AK29" s="231">
        <f t="shared" si="54"/>
        <v>0</v>
      </c>
      <c r="AL29" s="231">
        <f t="shared" si="54"/>
        <v>0</v>
      </c>
      <c r="AM29" s="231">
        <f t="shared" si="54"/>
        <v>0</v>
      </c>
      <c r="AN29" s="231">
        <f t="shared" si="54"/>
        <v>0</v>
      </c>
      <c r="AO29" s="231">
        <f t="shared" si="54"/>
        <v>0</v>
      </c>
      <c r="AP29" s="231">
        <f t="shared" si="54"/>
        <v>0</v>
      </c>
      <c r="AQ29" s="231">
        <f t="shared" si="54"/>
        <v>0</v>
      </c>
      <c r="AR29" s="231">
        <f t="shared" si="54"/>
        <v>0</v>
      </c>
      <c r="AS29" s="231">
        <f t="shared" si="54"/>
        <v>0</v>
      </c>
      <c r="AT29" s="231">
        <f t="shared" si="54"/>
        <v>0</v>
      </c>
      <c r="AU29" s="231">
        <f t="shared" si="54"/>
        <v>0</v>
      </c>
    </row>
    <row r="30" spans="1:47" x14ac:dyDescent="0.2">
      <c r="A30" s="232"/>
      <c r="B30" s="232"/>
      <c r="C30" s="232"/>
      <c r="D30" s="232"/>
      <c r="E30" s="233"/>
      <c r="F30" s="233"/>
      <c r="G30" s="233"/>
      <c r="H30" s="234"/>
      <c r="I30" s="234"/>
      <c r="J30" s="234"/>
      <c r="K30" s="235"/>
      <c r="L30" s="235"/>
      <c r="M30" s="235"/>
      <c r="N30" s="235"/>
      <c r="O30" s="235"/>
      <c r="P30" s="235"/>
      <c r="Q30" s="235"/>
      <c r="R30" s="236"/>
      <c r="S30" s="236"/>
      <c r="T30" s="235">
        <f>T29</f>
        <v>0</v>
      </c>
      <c r="U30" s="235">
        <f t="shared" ref="U30:AE30" si="55">U29+T30</f>
        <v>0</v>
      </c>
      <c r="V30" s="235">
        <f t="shared" si="55"/>
        <v>0</v>
      </c>
      <c r="W30" s="235">
        <f t="shared" si="55"/>
        <v>0</v>
      </c>
      <c r="X30" s="235">
        <f t="shared" si="55"/>
        <v>0</v>
      </c>
      <c r="Y30" s="235">
        <f t="shared" si="55"/>
        <v>0</v>
      </c>
      <c r="Z30" s="235">
        <f t="shared" si="55"/>
        <v>0</v>
      </c>
      <c r="AA30" s="235">
        <f t="shared" si="55"/>
        <v>0</v>
      </c>
      <c r="AB30" s="235">
        <f t="shared" si="55"/>
        <v>0</v>
      </c>
      <c r="AC30" s="235">
        <f t="shared" si="55"/>
        <v>0</v>
      </c>
      <c r="AD30" s="235">
        <f t="shared" si="55"/>
        <v>0</v>
      </c>
      <c r="AE30" s="235">
        <f t="shared" si="55"/>
        <v>0</v>
      </c>
      <c r="AF30" s="235"/>
      <c r="AG30" s="235">
        <f>AG29</f>
        <v>0</v>
      </c>
      <c r="AH30" s="235">
        <f t="shared" ref="AH30:AT30" si="56">AH29+AG30</f>
        <v>0</v>
      </c>
      <c r="AI30" s="235">
        <f t="shared" si="56"/>
        <v>0</v>
      </c>
      <c r="AJ30" s="235">
        <f t="shared" si="56"/>
        <v>0</v>
      </c>
      <c r="AK30" s="235">
        <f t="shared" si="56"/>
        <v>0</v>
      </c>
      <c r="AL30" s="235">
        <f t="shared" si="56"/>
        <v>0</v>
      </c>
      <c r="AM30" s="235">
        <f t="shared" si="56"/>
        <v>0</v>
      </c>
      <c r="AN30" s="235">
        <f t="shared" si="56"/>
        <v>0</v>
      </c>
      <c r="AO30" s="235">
        <f t="shared" si="56"/>
        <v>0</v>
      </c>
      <c r="AP30" s="235">
        <f t="shared" si="56"/>
        <v>0</v>
      </c>
      <c r="AQ30" s="235">
        <f t="shared" si="56"/>
        <v>0</v>
      </c>
      <c r="AR30" s="235">
        <f t="shared" si="56"/>
        <v>0</v>
      </c>
      <c r="AS30" s="235"/>
      <c r="AT30" s="235">
        <f t="shared" si="56"/>
        <v>0</v>
      </c>
      <c r="AU30" s="235">
        <f>AE30+AR30+AT29</f>
        <v>0</v>
      </c>
    </row>
    <row r="31" spans="1:47" x14ac:dyDescent="0.2">
      <c r="P31" s="237"/>
    </row>
  </sheetData>
  <mergeCells count="15">
    <mergeCell ref="AG6:AS6"/>
    <mergeCell ref="AT6:AT8"/>
    <mergeCell ref="AU6:AU8"/>
    <mergeCell ref="G6:J7"/>
    <mergeCell ref="K6:M7"/>
    <mergeCell ref="N6:Q7"/>
    <mergeCell ref="R6:R8"/>
    <mergeCell ref="S6:S8"/>
    <mergeCell ref="T6:AF6"/>
    <mergeCell ref="F6:F8"/>
    <mergeCell ref="A6:A8"/>
    <mergeCell ref="B6:B8"/>
    <mergeCell ref="C6:C8"/>
    <mergeCell ref="D6:D8"/>
    <mergeCell ref="E6:E8"/>
  </mergeCells>
  <phoneticPr fontId="25" type="noConversion"/>
  <conditionalFormatting sqref="E11">
    <cfRule type="cellIs" dxfId="34" priority="118" stopIfTrue="1" operator="equal">
      <formula>"Major Delay"</formula>
    </cfRule>
    <cfRule type="cellIs" dxfId="33" priority="119" stopIfTrue="1" operator="equal">
      <formula>"On Schedule"</formula>
    </cfRule>
    <cfRule type="cellIs" dxfId="32" priority="120" stopIfTrue="1" operator="equal">
      <formula>"Some Delay"</formula>
    </cfRule>
  </conditionalFormatting>
  <conditionalFormatting sqref="D4">
    <cfRule type="containsText" dxfId="31" priority="121" operator="containsText" text="OVERSPEND">
      <formula>NOT(ISERROR(SEARCH("OVERSPEND",D4)))</formula>
    </cfRule>
  </conditionalFormatting>
  <conditionalFormatting sqref="E15">
    <cfRule type="cellIs" dxfId="30" priority="69" stopIfTrue="1" operator="equal">
      <formula>"Major Delay"</formula>
    </cfRule>
    <cfRule type="cellIs" dxfId="29" priority="70" stopIfTrue="1" operator="equal">
      <formula>"On Schedule"</formula>
    </cfRule>
    <cfRule type="cellIs" dxfId="28" priority="71" stopIfTrue="1" operator="equal">
      <formula>"Some Delay"</formula>
    </cfRule>
  </conditionalFormatting>
  <conditionalFormatting sqref="E15">
    <cfRule type="cellIs" dxfId="27" priority="68" operator="equal">
      <formula>"Completed"</formula>
    </cfRule>
  </conditionalFormatting>
  <conditionalFormatting sqref="E22 E25">
    <cfRule type="cellIs" dxfId="26" priority="53" stopIfTrue="1" operator="equal">
      <formula>"Major Delay"</formula>
    </cfRule>
    <cfRule type="cellIs" dxfId="25" priority="54" stopIfTrue="1" operator="equal">
      <formula>"On Schedule"</formula>
    </cfRule>
    <cfRule type="cellIs" dxfId="24" priority="55" stopIfTrue="1" operator="equal">
      <formula>"Some Delay"</formula>
    </cfRule>
  </conditionalFormatting>
  <conditionalFormatting sqref="E17:E18">
    <cfRule type="cellIs" dxfId="23" priority="42" stopIfTrue="1" operator="equal">
      <formula>"Major Delay"</formula>
    </cfRule>
    <cfRule type="cellIs" dxfId="22" priority="43" stopIfTrue="1" operator="equal">
      <formula>"On Schedule"</formula>
    </cfRule>
    <cfRule type="cellIs" dxfId="21" priority="44" stopIfTrue="1" operator="equal">
      <formula>"Some Delay"</formula>
    </cfRule>
  </conditionalFormatting>
  <conditionalFormatting sqref="E14">
    <cfRule type="cellIs" dxfId="20" priority="35" stopIfTrue="1" operator="equal">
      <formula>"Major Delay"</formula>
    </cfRule>
    <cfRule type="cellIs" dxfId="19" priority="36" stopIfTrue="1" operator="equal">
      <formula>"On Schedule"</formula>
    </cfRule>
    <cfRule type="cellIs" dxfId="18" priority="37" stopIfTrue="1" operator="equal">
      <formula>"Some Delay"</formula>
    </cfRule>
  </conditionalFormatting>
  <conditionalFormatting sqref="E14">
    <cfRule type="cellIs" dxfId="17" priority="34" operator="equal">
      <formula>"Completed"</formula>
    </cfRule>
  </conditionalFormatting>
  <conditionalFormatting sqref="E12">
    <cfRule type="cellIs" dxfId="16" priority="31" stopIfTrue="1" operator="equal">
      <formula>"Major Delay"</formula>
    </cfRule>
    <cfRule type="cellIs" dxfId="15" priority="32" stopIfTrue="1" operator="equal">
      <formula>"On Schedule"</formula>
    </cfRule>
    <cfRule type="cellIs" dxfId="14" priority="33" stopIfTrue="1" operator="equal">
      <formula>"Some Delay"</formula>
    </cfRule>
  </conditionalFormatting>
  <conditionalFormatting sqref="E12">
    <cfRule type="cellIs" dxfId="13" priority="30" operator="equal">
      <formula>"Completed"</formula>
    </cfRule>
  </conditionalFormatting>
  <conditionalFormatting sqref="E24">
    <cfRule type="cellIs" dxfId="12" priority="27" stopIfTrue="1" operator="equal">
      <formula>"Major Delay"</formula>
    </cfRule>
    <cfRule type="cellIs" dxfId="11" priority="28" stopIfTrue="1" operator="equal">
      <formula>"On Schedule"</formula>
    </cfRule>
    <cfRule type="cellIs" dxfId="10" priority="29" stopIfTrue="1" operator="equal">
      <formula>"Some Delay"</formula>
    </cfRule>
  </conditionalFormatting>
  <conditionalFormatting sqref="E23">
    <cfRule type="cellIs" dxfId="9" priority="24" stopIfTrue="1" operator="equal">
      <formula>"Major Delay"</formula>
    </cfRule>
    <cfRule type="cellIs" dxfId="8" priority="25" stopIfTrue="1" operator="equal">
      <formula>"On Schedule"</formula>
    </cfRule>
    <cfRule type="cellIs" dxfId="7" priority="26" stopIfTrue="1" operator="equal">
      <formula>"Some Delay"</formula>
    </cfRule>
  </conditionalFormatting>
  <conditionalFormatting sqref="E19">
    <cfRule type="cellIs" dxfId="6" priority="21" stopIfTrue="1" operator="equal">
      <formula>"Major Delay"</formula>
    </cfRule>
    <cfRule type="cellIs" dxfId="5" priority="22" stopIfTrue="1" operator="equal">
      <formula>"On Schedule"</formula>
    </cfRule>
    <cfRule type="cellIs" dxfId="4" priority="23" stopIfTrue="1" operator="equal">
      <formula>"Some Delay"</formula>
    </cfRule>
  </conditionalFormatting>
  <conditionalFormatting sqref="E13">
    <cfRule type="cellIs" dxfId="3" priority="18" stopIfTrue="1" operator="equal">
      <formula>"Major Delay"</formula>
    </cfRule>
    <cfRule type="cellIs" dxfId="2" priority="19" stopIfTrue="1" operator="equal">
      <formula>"On Schedule"</formula>
    </cfRule>
    <cfRule type="cellIs" dxfId="1" priority="20" stopIfTrue="1" operator="equal">
      <formula>"Some Delay"</formula>
    </cfRule>
  </conditionalFormatting>
  <conditionalFormatting sqref="E13">
    <cfRule type="cellIs" dxfId="0" priority="17" operator="equal">
      <formula>"Completed"</formula>
    </cfRule>
  </conditionalFormatting>
  <dataValidations count="3">
    <dataValidation type="list" allowBlank="1" showInputMessage="1" showErrorMessage="1" sqref="G17:G19 G22:G27 G11:G15" xr:uid="{95E347B2-C910-43BB-92A2-8A48016EC058}">
      <formula1>",Request for Quotes,CUA,Exemption,Piggyback,Existing Tender, New Tender"</formula1>
    </dataValidation>
    <dataValidation type="list" allowBlank="1" showInputMessage="1" showErrorMessage="1" sqref="E11 E17:E19 E22:E25" xr:uid="{434DD1C4-5F34-4E98-8106-C5E49F0A52F2}">
      <formula1>"Completed, On Schedule, Some Delay, Major Delay"</formula1>
    </dataValidation>
    <dataValidation type="list" allowBlank="1" showInputMessage="1" showErrorMessage="1" sqref="E12:E15" xr:uid="{AAC85FA6-743E-4DC9-B635-C31E7430170F}">
      <formula1>"Completed, On Schedule, Some Delay, Major Delay, Not Started, At Tender"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A12" sqref="A12"/>
    </sheetView>
  </sheetViews>
  <sheetFormatPr defaultColWidth="9.140625" defaultRowHeight="16.5" x14ac:dyDescent="0.3"/>
  <cols>
    <col min="1" max="1" width="33.7109375" style="9" customWidth="1"/>
    <col min="2" max="2" width="19.85546875" style="9" customWidth="1"/>
    <col min="3" max="16384" width="9.140625" style="9"/>
  </cols>
  <sheetData>
    <row r="1" spans="1:2" x14ac:dyDescent="0.3">
      <c r="A1" s="17" t="s">
        <v>31</v>
      </c>
      <c r="B1" s="17" t="s">
        <v>11</v>
      </c>
    </row>
    <row r="2" spans="1:2" x14ac:dyDescent="0.3">
      <c r="A2" s="9" t="s">
        <v>20</v>
      </c>
      <c r="B2" s="9" t="s">
        <v>21</v>
      </c>
    </row>
    <row r="3" spans="1:2" x14ac:dyDescent="0.3">
      <c r="A3" s="9" t="s">
        <v>22</v>
      </c>
      <c r="B3" s="9" t="s">
        <v>18</v>
      </c>
    </row>
    <row r="4" spans="1:2" x14ac:dyDescent="0.3">
      <c r="A4" s="9" t="s">
        <v>23</v>
      </c>
      <c r="B4" s="9" t="s">
        <v>17</v>
      </c>
    </row>
    <row r="5" spans="1:2" x14ac:dyDescent="0.3">
      <c r="A5" s="9" t="s">
        <v>24</v>
      </c>
      <c r="B5" s="9" t="s">
        <v>25</v>
      </c>
    </row>
    <row r="6" spans="1:2" x14ac:dyDescent="0.3">
      <c r="B6" s="9" t="s">
        <v>26</v>
      </c>
    </row>
    <row r="7" spans="1:2" x14ac:dyDescent="0.3">
      <c r="A7" s="9" t="s">
        <v>27</v>
      </c>
      <c r="B7" s="9" t="s">
        <v>19</v>
      </c>
    </row>
    <row r="8" spans="1:2" x14ac:dyDescent="0.3">
      <c r="A8" s="9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2984-0793-472B-89E5-3056C2031FD7}">
  <dimension ref="A1:A55"/>
  <sheetViews>
    <sheetView workbookViewId="0">
      <selection sqref="A1:XFD2"/>
    </sheetView>
  </sheetViews>
  <sheetFormatPr defaultRowHeight="15" x14ac:dyDescent="0.25"/>
  <cols>
    <col min="1" max="1" width="53.85546875" style="1" bestFit="1" customWidth="1"/>
    <col min="2" max="16384" width="9.140625" style="1"/>
  </cols>
  <sheetData>
    <row r="1" spans="1:1" x14ac:dyDescent="0.25">
      <c r="A1" s="100" t="s">
        <v>46</v>
      </c>
    </row>
    <row r="2" spans="1:1" x14ac:dyDescent="0.25">
      <c r="A2" s="1" t="s">
        <v>48</v>
      </c>
    </row>
    <row r="3" spans="1:1" x14ac:dyDescent="0.25">
      <c r="A3" s="1" t="s">
        <v>49</v>
      </c>
    </row>
    <row r="4" spans="1:1" x14ac:dyDescent="0.25">
      <c r="A4" s="1" t="s">
        <v>50</v>
      </c>
    </row>
    <row r="5" spans="1:1" x14ac:dyDescent="0.25">
      <c r="A5" s="1" t="s">
        <v>145</v>
      </c>
    </row>
    <row r="6" spans="1:1" x14ac:dyDescent="0.25">
      <c r="A6" s="1" t="s">
        <v>51</v>
      </c>
    </row>
    <row r="7" spans="1:1" x14ac:dyDescent="0.25">
      <c r="A7" s="1" t="s">
        <v>52</v>
      </c>
    </row>
    <row r="8" spans="1:1" x14ac:dyDescent="0.25">
      <c r="A8" s="1" t="s">
        <v>53</v>
      </c>
    </row>
    <row r="9" spans="1:1" x14ac:dyDescent="0.25">
      <c r="A9" s="1" t="s">
        <v>54</v>
      </c>
    </row>
    <row r="10" spans="1:1" x14ac:dyDescent="0.25">
      <c r="A10" s="1" t="s">
        <v>55</v>
      </c>
    </row>
    <row r="11" spans="1:1" x14ac:dyDescent="0.25">
      <c r="A11" s="1" t="s">
        <v>146</v>
      </c>
    </row>
    <row r="12" spans="1:1" x14ac:dyDescent="0.25">
      <c r="A12" s="1" t="s">
        <v>56</v>
      </c>
    </row>
    <row r="13" spans="1:1" x14ac:dyDescent="0.25">
      <c r="A13" s="1" t="s">
        <v>147</v>
      </c>
    </row>
    <row r="14" spans="1:1" x14ac:dyDescent="0.25">
      <c r="A14" s="1" t="s">
        <v>57</v>
      </c>
    </row>
    <row r="15" spans="1:1" x14ac:dyDescent="0.25">
      <c r="A15" s="1" t="s">
        <v>83</v>
      </c>
    </row>
    <row r="16" spans="1:1" x14ac:dyDescent="0.25">
      <c r="A16" s="1" t="s">
        <v>148</v>
      </c>
    </row>
    <row r="17" spans="1:1" x14ac:dyDescent="0.25">
      <c r="A17" s="1" t="s">
        <v>58</v>
      </c>
    </row>
    <row r="18" spans="1:1" x14ac:dyDescent="0.25">
      <c r="A18" s="1" t="s">
        <v>59</v>
      </c>
    </row>
    <row r="19" spans="1:1" x14ac:dyDescent="0.25">
      <c r="A19" s="1" t="s">
        <v>60</v>
      </c>
    </row>
    <row r="20" spans="1:1" x14ac:dyDescent="0.25">
      <c r="A20" s="1" t="s">
        <v>61</v>
      </c>
    </row>
    <row r="21" spans="1:1" x14ac:dyDescent="0.25">
      <c r="A21" s="1" t="s">
        <v>149</v>
      </c>
    </row>
    <row r="22" spans="1:1" x14ac:dyDescent="0.25">
      <c r="A22" s="1" t="s">
        <v>62</v>
      </c>
    </row>
    <row r="23" spans="1:1" x14ac:dyDescent="0.25">
      <c r="A23" s="1" t="s">
        <v>63</v>
      </c>
    </row>
    <row r="24" spans="1:1" x14ac:dyDescent="0.25">
      <c r="A24" s="1" t="s">
        <v>64</v>
      </c>
    </row>
    <row r="25" spans="1:1" x14ac:dyDescent="0.25">
      <c r="A25" s="1" t="s">
        <v>65</v>
      </c>
    </row>
    <row r="26" spans="1:1" x14ac:dyDescent="0.25">
      <c r="A26" s="1" t="s">
        <v>66</v>
      </c>
    </row>
    <row r="27" spans="1:1" x14ac:dyDescent="0.25">
      <c r="A27" s="1" t="s">
        <v>67</v>
      </c>
    </row>
    <row r="28" spans="1:1" x14ac:dyDescent="0.25">
      <c r="A28" s="1" t="s">
        <v>150</v>
      </c>
    </row>
    <row r="29" spans="1:1" x14ac:dyDescent="0.25">
      <c r="A29" s="1" t="s">
        <v>68</v>
      </c>
    </row>
    <row r="30" spans="1:1" x14ac:dyDescent="0.25">
      <c r="A30" s="1" t="s">
        <v>69</v>
      </c>
    </row>
    <row r="31" spans="1:1" x14ac:dyDescent="0.25">
      <c r="A31" s="1" t="s">
        <v>151</v>
      </c>
    </row>
    <row r="32" spans="1:1" x14ac:dyDescent="0.25">
      <c r="A32" s="1" t="s">
        <v>152</v>
      </c>
    </row>
    <row r="33" spans="1:1" x14ac:dyDescent="0.25">
      <c r="A33" s="1" t="s">
        <v>70</v>
      </c>
    </row>
    <row r="34" spans="1:1" x14ac:dyDescent="0.25">
      <c r="A34" s="1" t="s">
        <v>71</v>
      </c>
    </row>
    <row r="35" spans="1:1" x14ac:dyDescent="0.25">
      <c r="A35" s="1" t="s">
        <v>153</v>
      </c>
    </row>
    <row r="36" spans="1:1" x14ac:dyDescent="0.25">
      <c r="A36" s="1" t="s">
        <v>154</v>
      </c>
    </row>
    <row r="37" spans="1:1" x14ac:dyDescent="0.25">
      <c r="A37" s="1" t="s">
        <v>72</v>
      </c>
    </row>
    <row r="38" spans="1:1" x14ac:dyDescent="0.25">
      <c r="A38" s="1" t="s">
        <v>155</v>
      </c>
    </row>
    <row r="39" spans="1:1" x14ac:dyDescent="0.25">
      <c r="A39" s="1" t="s">
        <v>156</v>
      </c>
    </row>
    <row r="40" spans="1:1" x14ac:dyDescent="0.25">
      <c r="A40" s="1" t="s">
        <v>73</v>
      </c>
    </row>
    <row r="41" spans="1:1" x14ac:dyDescent="0.25">
      <c r="A41" s="1" t="s">
        <v>157</v>
      </c>
    </row>
    <row r="42" spans="1:1" x14ac:dyDescent="0.25">
      <c r="A42" s="1" t="s">
        <v>158</v>
      </c>
    </row>
    <row r="43" spans="1:1" x14ac:dyDescent="0.25">
      <c r="A43" s="1" t="s">
        <v>74</v>
      </c>
    </row>
    <row r="44" spans="1:1" x14ac:dyDescent="0.25">
      <c r="A44" s="1" t="s">
        <v>159</v>
      </c>
    </row>
    <row r="45" spans="1:1" x14ac:dyDescent="0.25">
      <c r="A45" s="1" t="s">
        <v>75</v>
      </c>
    </row>
    <row r="46" spans="1:1" x14ac:dyDescent="0.25">
      <c r="A46" s="1" t="s">
        <v>76</v>
      </c>
    </row>
    <row r="47" spans="1:1" x14ac:dyDescent="0.25">
      <c r="A47" s="1" t="s">
        <v>77</v>
      </c>
    </row>
    <row r="48" spans="1:1" x14ac:dyDescent="0.25">
      <c r="A48" s="1" t="s">
        <v>78</v>
      </c>
    </row>
    <row r="49" spans="1:1" x14ac:dyDescent="0.25">
      <c r="A49" s="1" t="s">
        <v>79</v>
      </c>
    </row>
    <row r="50" spans="1:1" x14ac:dyDescent="0.25">
      <c r="A50" s="1" t="s">
        <v>160</v>
      </c>
    </row>
    <row r="51" spans="1:1" x14ac:dyDescent="0.25">
      <c r="A51" s="1" t="s">
        <v>161</v>
      </c>
    </row>
    <row r="52" spans="1:1" x14ac:dyDescent="0.25">
      <c r="A52" s="1" t="s">
        <v>162</v>
      </c>
    </row>
    <row r="53" spans="1:1" x14ac:dyDescent="0.25">
      <c r="A53" s="1" t="s">
        <v>80</v>
      </c>
    </row>
    <row r="54" spans="1:1" x14ac:dyDescent="0.25">
      <c r="A54" s="1" t="s">
        <v>81</v>
      </c>
    </row>
    <row r="55" spans="1:1" x14ac:dyDescent="0.25">
      <c r="A55" s="1" t="s">
        <v>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287027D-DE07-4E27-B885-2597EE9EAE3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Instructions</vt:lpstr>
      <vt:lpstr>Medical Equipment CashExp &amp; CFF</vt:lpstr>
      <vt:lpstr>Medical Imaging MIRP Cash Exp</vt:lpstr>
      <vt:lpstr> Procurement Type</vt:lpstr>
      <vt:lpstr>Equipment Categories</vt:lpstr>
      <vt:lpstr>Instructions!Print_Area</vt:lpstr>
      <vt:lpstr>'Medical Equipment CashExp &amp; CFF'!Print_Area</vt:lpstr>
      <vt:lpstr>'Medical Equipment CashExp &amp; CFF'!Print_Titles</vt:lpstr>
    </vt:vector>
  </TitlesOfParts>
  <Company>WA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Kitney, Hazel</dc:creator>
  <cp:lastModifiedBy>Omollo, Moses</cp:lastModifiedBy>
  <cp:lastPrinted>2022-06-24T08:50:52Z</cp:lastPrinted>
  <dcterms:created xsi:type="dcterms:W3CDTF">2018-01-12T03:21:49Z</dcterms:created>
  <dcterms:modified xsi:type="dcterms:W3CDTF">2023-06-13T08:54:39Z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